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VEREJNY OP\Hrabicová\2024_02 VN Bílovec - odtěžení sedimentační nádrže\Rozpocet\"/>
    </mc:Choice>
  </mc:AlternateContent>
  <bookViews>
    <workbookView xWindow="0" yWindow="0" windowWidth="28800" windowHeight="12300"/>
  </bookViews>
  <sheets>
    <sheet name="Rekapitulace stavby" sheetId="1" r:id="rId1"/>
    <sheet name="SO-01 - Odtěžení nánosů" sheetId="2" r:id="rId2"/>
    <sheet name="VON - Vedlejší a ostatní ..." sheetId="3" r:id="rId3"/>
    <sheet name="Pokyny pro vyplnění" sheetId="4" r:id="rId4"/>
  </sheets>
  <definedNames>
    <definedName name="_xlnm._FilterDatabase" localSheetId="1" hidden="1">'SO-01 - Odtěžení nánosů'!$C$82:$K$123</definedName>
    <definedName name="_xlnm._FilterDatabase" localSheetId="2" hidden="1">'VON - Vedlejší a ostatní ...'!$C$82:$K$122</definedName>
    <definedName name="_xlnm.Print_Titles" localSheetId="0">'Rekapitulace stavby'!$52:$52</definedName>
    <definedName name="_xlnm.Print_Titles" localSheetId="1">'SO-01 - Odtěžení nánosů'!$82:$82</definedName>
    <definedName name="_xlnm.Print_Titles" localSheetId="2">'VON - Vedlejší a ostatní ...'!$82:$82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'SO-01 - Odtěžení nánosů'!$C$4:$J$39,'SO-01 - Odtěžení nánosů'!$C$45:$J$64,'SO-01 - Odtěžení nánosů'!$C$70:$K$123</definedName>
    <definedName name="_xlnm.Print_Area" localSheetId="2">'VON - Vedlejší a ostatní ...'!$C$4:$J$39,'VON - Vedlejší a ostatní ...'!$C$45:$J$64,'VON - Vedlejší a ostatní ...'!$C$70:$K$122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19" i="3"/>
  <c r="BH119" i="3"/>
  <c r="BG119" i="3"/>
  <c r="BF119" i="3"/>
  <c r="T119" i="3"/>
  <c r="T118" i="3" s="1"/>
  <c r="R119" i="3"/>
  <c r="R118" i="3" s="1"/>
  <c r="P119" i="3"/>
  <c r="P118" i="3" s="1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/>
  <c r="J17" i="3"/>
  <c r="J12" i="3"/>
  <c r="J52" i="3" s="1"/>
  <c r="E7" i="3"/>
  <c r="E48" i="3" s="1"/>
  <c r="J37" i="2"/>
  <c r="J36" i="2"/>
  <c r="AY55" i="1"/>
  <c r="J35" i="2"/>
  <c r="AX55" i="1"/>
  <c r="BI122" i="2"/>
  <c r="BH122" i="2"/>
  <c r="BG122" i="2"/>
  <c r="BF122" i="2"/>
  <c r="T122" i="2"/>
  <c r="T121" i="2"/>
  <c r="R122" i="2"/>
  <c r="R121" i="2" s="1"/>
  <c r="P122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 s="1"/>
  <c r="E7" i="2"/>
  <c r="E73" i="2" s="1"/>
  <c r="L50" i="1"/>
  <c r="AM50" i="1"/>
  <c r="AM49" i="1"/>
  <c r="L49" i="1"/>
  <c r="AM47" i="1"/>
  <c r="L47" i="1"/>
  <c r="L45" i="1"/>
  <c r="L44" i="1"/>
  <c r="J122" i="2"/>
  <c r="J90" i="2"/>
  <c r="BK102" i="2"/>
  <c r="BK111" i="3"/>
  <c r="BK113" i="2"/>
  <c r="BK90" i="2"/>
  <c r="J105" i="2"/>
  <c r="BK119" i="3"/>
  <c r="J90" i="3"/>
  <c r="BK110" i="2"/>
  <c r="BK86" i="2"/>
  <c r="J119" i="3"/>
  <c r="J94" i="3"/>
  <c r="J86" i="3"/>
  <c r="BK105" i="2"/>
  <c r="BK122" i="2"/>
  <c r="J102" i="3"/>
  <c r="BK90" i="3"/>
  <c r="J102" i="2"/>
  <c r="J86" i="2"/>
  <c r="J107" i="3"/>
  <c r="J111" i="3"/>
  <c r="J98" i="2"/>
  <c r="J94" i="2"/>
  <c r="J110" i="2"/>
  <c r="BK94" i="3"/>
  <c r="BK86" i="3"/>
  <c r="BK98" i="2"/>
  <c r="BK94" i="2"/>
  <c r="J113" i="2"/>
  <c r="J98" i="3"/>
  <c r="AS54" i="1"/>
  <c r="BK107" i="3"/>
  <c r="BK98" i="3"/>
  <c r="BK117" i="2"/>
  <c r="J117" i="2"/>
  <c r="BK114" i="3"/>
  <c r="J114" i="3"/>
  <c r="BK102" i="3"/>
  <c r="R85" i="2" l="1"/>
  <c r="R109" i="2"/>
  <c r="R84" i="2"/>
  <c r="R83" i="2" s="1"/>
  <c r="BK85" i="2"/>
  <c r="J85" i="2" s="1"/>
  <c r="J61" i="2" s="1"/>
  <c r="T85" i="2"/>
  <c r="P109" i="2"/>
  <c r="BK85" i="3"/>
  <c r="T85" i="3"/>
  <c r="P85" i="2"/>
  <c r="P84" i="2" s="1"/>
  <c r="P83" i="2" s="1"/>
  <c r="AU55" i="1" s="1"/>
  <c r="BK109" i="2"/>
  <c r="J109" i="2"/>
  <c r="J62" i="2" s="1"/>
  <c r="T109" i="2"/>
  <c r="P85" i="3"/>
  <c r="R85" i="3"/>
  <c r="BK106" i="3"/>
  <c r="J106" i="3"/>
  <c r="J62" i="3" s="1"/>
  <c r="P106" i="3"/>
  <c r="R106" i="3"/>
  <c r="T106" i="3"/>
  <c r="BK121" i="2"/>
  <c r="J121" i="2"/>
  <c r="J63" i="2" s="1"/>
  <c r="BK118" i="3"/>
  <c r="J118" i="3"/>
  <c r="J63" i="3"/>
  <c r="E73" i="3"/>
  <c r="J77" i="3"/>
  <c r="F80" i="3"/>
  <c r="BE94" i="3"/>
  <c r="BE98" i="3"/>
  <c r="BE114" i="3"/>
  <c r="BE119" i="3"/>
  <c r="BE90" i="3"/>
  <c r="BE102" i="3"/>
  <c r="BE86" i="3"/>
  <c r="BE107" i="3"/>
  <c r="BE111" i="3"/>
  <c r="BE98" i="2"/>
  <c r="BE105" i="2"/>
  <c r="E48" i="2"/>
  <c r="J52" i="2"/>
  <c r="F55" i="2"/>
  <c r="BE86" i="2"/>
  <c r="BE90" i="2"/>
  <c r="BE94" i="2"/>
  <c r="BE102" i="2"/>
  <c r="BE110" i="2"/>
  <c r="BE113" i="2"/>
  <c r="BE117" i="2"/>
  <c r="BE122" i="2"/>
  <c r="F36" i="2"/>
  <c r="BC55" i="1" s="1"/>
  <c r="F37" i="3"/>
  <c r="BD56" i="1" s="1"/>
  <c r="J34" i="2"/>
  <c r="AW55" i="1" s="1"/>
  <c r="F37" i="2"/>
  <c r="BD55" i="1" s="1"/>
  <c r="J34" i="3"/>
  <c r="AW56" i="1" s="1"/>
  <c r="F34" i="2"/>
  <c r="BA55" i="1"/>
  <c r="F35" i="2"/>
  <c r="BB55" i="1" s="1"/>
  <c r="F36" i="3"/>
  <c r="BC56" i="1" s="1"/>
  <c r="F34" i="3"/>
  <c r="BA56" i="1" s="1"/>
  <c r="F35" i="3"/>
  <c r="BB56" i="1" s="1"/>
  <c r="T84" i="3" l="1"/>
  <c r="T83" i="3"/>
  <c r="P84" i="3"/>
  <c r="P83" i="3"/>
  <c r="AU56" i="1"/>
  <c r="T84" i="2"/>
  <c r="T83" i="2"/>
  <c r="R84" i="3"/>
  <c r="R83" i="3"/>
  <c r="BK84" i="3"/>
  <c r="J84" i="3"/>
  <c r="J60" i="3"/>
  <c r="J85" i="3"/>
  <c r="J61" i="3"/>
  <c r="BK84" i="2"/>
  <c r="BK83" i="2"/>
  <c r="J83" i="2"/>
  <c r="J59" i="2"/>
  <c r="AU54" i="1"/>
  <c r="J33" i="2"/>
  <c r="AV55" i="1" s="1"/>
  <c r="AT55" i="1" s="1"/>
  <c r="BA54" i="1"/>
  <c r="AW54" i="1" s="1"/>
  <c r="AK30" i="1" s="1"/>
  <c r="F33" i="3"/>
  <c r="AZ56" i="1"/>
  <c r="BD54" i="1"/>
  <c r="W33" i="1"/>
  <c r="BC54" i="1"/>
  <c r="W32" i="1"/>
  <c r="BB54" i="1"/>
  <c r="W31" i="1" s="1"/>
  <c r="F33" i="2"/>
  <c r="AZ55" i="1" s="1"/>
  <c r="J33" i="3"/>
  <c r="AV56" i="1" s="1"/>
  <c r="AT56" i="1" s="1"/>
  <c r="BK83" i="3" l="1"/>
  <c r="J83" i="3"/>
  <c r="J59" i="3"/>
  <c r="J84" i="2"/>
  <c r="J60" i="2"/>
  <c r="J30" i="2"/>
  <c r="AG55" i="1"/>
  <c r="W30" i="1"/>
  <c r="AZ54" i="1"/>
  <c r="W29" i="1"/>
  <c r="AX54" i="1"/>
  <c r="AY54" i="1"/>
  <c r="J39" i="2" l="1"/>
  <c r="AN55" i="1"/>
  <c r="J30" i="3"/>
  <c r="AG56" i="1"/>
  <c r="AG54" i="1"/>
  <c r="AK26" i="1"/>
  <c r="AV54" i="1"/>
  <c r="AK29" i="1"/>
  <c r="AK35" i="1"/>
  <c r="J39" i="3" l="1"/>
  <c r="AN56" i="1"/>
  <c r="AT54" i="1"/>
  <c r="AN54" i="1"/>
</calcChain>
</file>

<file path=xl/sharedStrings.xml><?xml version="1.0" encoding="utf-8"?>
<sst xmlns="http://schemas.openxmlformats.org/spreadsheetml/2006/main" count="1465" uniqueCount="429">
  <si>
    <t>Export Komplet</t>
  </si>
  <si>
    <t>VZ</t>
  </si>
  <si>
    <t>2.0</t>
  </si>
  <si>
    <t>ZAMOK</t>
  </si>
  <si>
    <t>False</t>
  </si>
  <si>
    <t>{668d4a65-a74b-4fbd-adf1-32997d2cb877}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</si>
  <si>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</si>
  <si>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</si>
  <si>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</si>
  <si>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</si>
  <si>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</si>
  <si>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</si>
  <si>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</si>
  <si>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</si>
  <si>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02/24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</si>
  <si>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</si>
  <si>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</si>
  <si>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VN Bílovec - odtěžení sedimentační nádrže</t>
  </si>
  <si>
    <t>KSO:</t>
  </si>
  <si>
    <t/>
  </si>
  <si>
    <t>CC-CZ:</t>
  </si>
  <si>
    <t>Místo:</t>
  </si>
  <si>
    <t>Bílovec</t>
  </si>
  <si>
    <t>Datum:</t>
  </si>
  <si>
    <t>25. 4. 2024</t>
  </si>
  <si>
    <t>Zadavatel:</t>
  </si>
  <si>
    <t>IČ:</t>
  </si>
  <si>
    <t>70890021</t>
  </si>
  <si>
    <t>Povodí Odry, státní podnik</t>
  </si>
  <si>
    <t>DIČ:</t>
  </si>
  <si>
    <t>Uchazeč:</t>
  </si>
  <si>
    <t>Vyplň údaj</t>
  </si>
  <si>
    <t>Projektant:</t>
  </si>
  <si>
    <t>Ing. Dalibor Rajnoch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</si>
  <si>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</si>
  <si>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</si>
  <si>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</si>
  <si>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</si>
  <si>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</si>
  <si>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</si>
  <si>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</si>
  <si>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</si>
  <si>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</si>
  <si>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</si>
  <si>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</si>
  <si>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</si>
  <si>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</si>
  <si>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</si>
  <si>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</si>
  <si>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</si>
  <si>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</si>
  <si>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</si>
  <si>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</si>
  <si>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</si>
  <si>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</si>
  <si>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</si>
  <si>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</si>
  <si>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</si>
  <si>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</si>
  <si>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</si>
  <si>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</si>
  <si>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</si>
  <si>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</si>
  <si>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</si>
  <si>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</si>
  <si>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</si>
  <si>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</si>
  <si>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</si>
  <si>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</si>
  <si>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</si>
  <si>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</si>
  <si>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</si>
  <si>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</si>
  <si>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</si>
  <si>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</si>
  <si>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</si>
  <si>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</si>
  <si>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</si>
  <si>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Odtěžení nánosů</t>
  </si>
  <si>
    <t>STA</t>
  </si>
  <si>
    <t>1</t>
  </si>
  <si>
    <t>{82362984-6915-444f-a345-6cb251a52c1a}</t>
  </si>
  <si>
    <t>2</t>
  </si>
  <si>
    <t>VON</t>
  </si>
  <si>
    <t>Vedlejší a ostatní náklady</t>
  </si>
  <si>
    <t>{07bde126-b6b6-4187-b0ff-8d6fc6b49a64}</t>
  </si>
  <si>
    <t>KRYCÍ LIST SOUPISU PRACÍ</t>
  </si>
  <si>
    <t>Objekt:</t>
  </si>
  <si>
    <t>SO-01 - Odtěžení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</si>
  <si>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</si>
  <si>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</si>
  <si>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</si>
  <si>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</si>
  <si>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</si>
  <si>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</si>
  <si>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</si>
  <si>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</si>
  <si>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</si>
  <si>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</si>
  <si>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</si>
  <si>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</si>
  <si>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</si>
  <si>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</si>
  <si>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</si>
  <si>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</si>
  <si>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</si>
  <si>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</si>
  <si>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</si>
  <si>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</si>
  <si>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</si>
  <si>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</si>
  <si>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</si>
  <si>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</si>
  <si>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</si>
  <si>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</si>
  <si>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</si>
  <si>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</si>
  <si>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</si>
  <si>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2024 01</t>
  </si>
  <si>
    <t>4</t>
  </si>
  <si>
    <t>-1620409789</t>
  </si>
  <si>
    <t>Online PSC</t>
  </si>
  <si>
    <t>https://podminky.urs.cz/item/CS_URS_2024_01/114203104</t>
  </si>
  <si>
    <t>P</t>
  </si>
  <si>
    <t xml:space="preserve">Poznámka k položce:_x000D_
Rozebrání záchytné hrázky sedimentační nádrže z lomového kamene._x000D_
</t>
  </si>
  <si>
    <t>VV</t>
  </si>
  <si>
    <t>35</t>
  </si>
  <si>
    <t>122703602</t>
  </si>
  <si>
    <t>Odstranění nánosů z vypuštěných vodních nádrží nebo rybníků s uložením do hromad na vzdálenost do 20 m ve výkopišti při únosnosti dna přes 40 kPa do 60 kPa</t>
  </si>
  <si>
    <t>1651751546</t>
  </si>
  <si>
    <t>https://podminky.urs.cz/item/CS_URS_2024_01/122703602</t>
  </si>
  <si>
    <t xml:space="preserve">Poznámka k položce:_x000D_
Odstranění sedmentů ze dna sedimentační nádrže, nánosy budou uloženy na mezideponii na břehu nádrže z důvodu jejich odvodnění._x000D_
</t>
  </si>
  <si>
    <t>612</t>
  </si>
  <si>
    <t>3</t>
  </si>
  <si>
    <t>167151111</t>
  </si>
  <si>
    <t>Nakládání, skládání a překládání neulehlého výkopku nebo sypaniny strojně nakládání, množství přes 100 m3, z hornin třídy těžitelnosti I, skupiny 1 až 3</t>
  </si>
  <si>
    <t>1555017770</t>
  </si>
  <si>
    <t>https://podminky.urs.cz/item/CS_URS_2024_01/167151111</t>
  </si>
  <si>
    <t xml:space="preserve">Poznámka k položce:_x000D_
Naložení sedimentů z mezideponie po jejich odvodnění._x000D_
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</si>
  <si>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</si>
  <si>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</si>
  <si>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904355548</t>
  </si>
  <si>
    <t>https://podminky.urs.cz/item/CS_URS_2024_01/162751117</t>
  </si>
  <si>
    <t>Poznámka k položce:_x000D_
koeficient nakypření zeminy 1,13</t>
  </si>
  <si>
    <t>612*1,13</t>
  </si>
  <si>
    <t>5</t>
  </si>
  <si>
    <t>171251201</t>
  </si>
  <si>
    <t>Uložení sypaniny na skládky nebo meziskládky bez hutnění s upravením uložené sypaniny do předepsaného tvaru</t>
  </si>
  <si>
    <t>565313026</t>
  </si>
  <si>
    <t>https://podminky.urs.cz/item/CS_URS_2024_01/171251201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</si>
  <si>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</si>
  <si>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</si>
  <si>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</si>
  <si>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</si>
  <si>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437423224</t>
  </si>
  <si>
    <t>https://podminky.urs.cz/item/CS_URS_2024_01/171201231</t>
  </si>
  <si>
    <t xml:space="preserve">Poznámka k položce:_x000D_
Objemová hmotnost sedimentů je cca 1 200 kg/m3._x000D_
Sediment obsahuje cca 63 % sušiny._x000D_
</t>
  </si>
  <si>
    <t>612*1,2</t>
  </si>
  <si>
    <t>Vodorovné konstrukce</t>
  </si>
  <si>
    <t>7</t>
  </si>
  <si>
    <t>462512370_R01</t>
  </si>
  <si>
    <t>Zához z lomového kamene neupraveného záhozového s proštěrkováním z terénu, hmotnosti jednotlivých kamenů přes 200 do 500 kg - bez dodávky kamene</t>
  </si>
  <si>
    <t>368213295</t>
  </si>
  <si>
    <t xml:space="preserve">Poznámka k položce:_x000D_
Opětovné vybudování zachytné hrázky sedimentační nádrže z lomového kamene, bez dodávky kamene (bude použit stávající)._x000D_
</t>
  </si>
  <si>
    <t>8</t>
  </si>
  <si>
    <t>462512370</t>
  </si>
  <si>
    <t>Zához z lomového kamene neupraveného záhozového s proštěrkováním z terénu, hmotnosti jednotlivých kamenů přes 200 do 500 kg</t>
  </si>
  <si>
    <t>-2015849172</t>
  </si>
  <si>
    <t>https://podminky.urs.cz/item/CS_URS_2024_01/462512370</t>
  </si>
  <si>
    <t xml:space="preserve">Poznámka k položce:_x000D_
Opětovné vybudování zachytné hrázky sedimentační nádrže z lomového kamene (doplnění chybějícího kamene)._x000D_
</t>
  </si>
  <si>
    <t>15</t>
  </si>
  <si>
    <t>9</t>
  </si>
  <si>
    <t>462519003</t>
  </si>
  <si>
    <t>Zához z lomového kamene neupraveného záhozového Příplatek k cenám za urovnání viditelných ploch záhozu z kamene, hmotnosti jednotlivých kamenů přes 200 do 500 kg</t>
  </si>
  <si>
    <t>m2</t>
  </si>
  <si>
    <t>-1157858792</t>
  </si>
  <si>
    <t>https://podminky.urs.cz/item/CS_URS_2024_01/462519003</t>
  </si>
  <si>
    <t xml:space="preserve">Poznámka k položce:_x000D_
Urovnání viditelných líců záchytné hrázky z lomového kamene._x000D_
</t>
  </si>
  <si>
    <t>10</t>
  </si>
  <si>
    <t>998</t>
  </si>
  <si>
    <t>Přesun hmot</t>
  </si>
  <si>
    <t>998331011</t>
  </si>
  <si>
    <t>Přesun hmot pro nádrže dopravní vzdálenost do 500 m</t>
  </si>
  <si>
    <t>1200694938</t>
  </si>
  <si>
    <t>https://podminky.urs.cz/item/CS_URS_2024_01/998331011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</si>
  <si>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</si>
  <si>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</si>
  <si>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</si>
  <si>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</si>
  <si>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</si>
  <si>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</si>
  <si>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</si>
  <si>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</si>
  <si>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</si>
  <si>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</si>
  <si>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</si>
  <si>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kpl.</t>
  </si>
  <si>
    <t>1024</t>
  </si>
  <si>
    <t>-1956652684</t>
  </si>
  <si>
    <t>https://podminky.urs.cz/item/CS_URS_2024_01/012103000</t>
  </si>
  <si>
    <t xml:space="preserve">Poznámka k položce:_x000D_
Geodetický vytyčění obvodu staveniště a stavby._x000D_
</t>
  </si>
  <si>
    <t>012303000</t>
  </si>
  <si>
    <t>Geodetické práce po výstavbě</t>
  </si>
  <si>
    <t>-1637709257</t>
  </si>
  <si>
    <t>https://podminky.urs.cz/item/CS_URS_2024_01/012303000</t>
  </si>
  <si>
    <t xml:space="preserve">Poznámka k položce:_x000D_
Geodetické zaměření skutečného provedení stavby zpracované v tištěné a elektronické podobě odpovědným geodetem zhotovitele ve 3 vyhotoveních včetně ověření dle zákona č. 200/1994 Sb. o zeměměřictví (zaměření skutečného provedení díla bude provedeno zejména v příčných profilech dle projektové dokumentace)._x000D_
</t>
  </si>
  <si>
    <t>013254000</t>
  </si>
  <si>
    <t>Dokumentace skutečného provedení stavby</t>
  </si>
  <si>
    <t>-321324583</t>
  </si>
  <si>
    <t>https://podminky.urs.cz/item/CS_URS_2024_01/013254000</t>
  </si>
  <si>
    <t xml:space="preserve">Poznámka k položce:_x000D_
Zpracování dokumentace skutečného provedení stavby v tištěné a elektronické podobě vypracované v souladu s přílohou č. 7 část 1. vyhlášky č. 499/2006 Sb. o dokumentaci staveb. Tištěná podoba ve 3 vyhotoveních, digitálně ve formátu DWG, PDF._x000D_
</t>
  </si>
  <si>
    <t>013274000</t>
  </si>
  <si>
    <t>Pasportizace objektu před započetím prací</t>
  </si>
  <si>
    <t>174126328</t>
  </si>
  <si>
    <t>https://podminky.urs.cz/item/CS_URS_2024_01/013274000</t>
  </si>
  <si>
    <t xml:space="preserve">Poznámka k položce:_x000D_
Provedeni podrobné pasportizace (včetně fotodokumentace) okolních nemovitostí, komunikací a objektů, které mohou být ovlivněny stavební činností zhotovitele a zajištění takových opatření, které zamezí poškození těchto objektů během provádění stavebních prací._x000D_
</t>
  </si>
  <si>
    <t>013284000</t>
  </si>
  <si>
    <t>Pasportizace objektu po provedení prací</t>
  </si>
  <si>
    <t>-113187153</t>
  </si>
  <si>
    <t>https://podminky.urs.cz/item/CS_URS_2024_01/013284000</t>
  </si>
  <si>
    <t>Poznámka k položce:_x000D_
Provedeni podrobné pasportizace (včetně fotodokumentace) okolních nemovitostí, komunikací a objektů, které mohou být ovlivněny stavební činností zhotovitele, po ukončení stavební činnosti.</t>
  </si>
  <si>
    <t>VRN3</t>
  </si>
  <si>
    <t>Zařízení staveniště</t>
  </si>
  <si>
    <t>030001000</t>
  </si>
  <si>
    <t>-1848349816</t>
  </si>
  <si>
    <t>https://podminky.urs.cz/item/CS_URS_2024_01/030001000</t>
  </si>
  <si>
    <t xml:space="preserve">Poznámka k položce:_x000D_
Zařízení staveniště včetně všech nákladů spojených s jeho provozem a jeho odstraněním._x000D_
</t>
  </si>
  <si>
    <t>034503000</t>
  </si>
  <si>
    <t>Informační tabule na staveništi</t>
  </si>
  <si>
    <t>-1497915862</t>
  </si>
  <si>
    <t>https://podminky.urs.cz/item/CS_URS_2024_01/034503000</t>
  </si>
  <si>
    <t>035103001</t>
  </si>
  <si>
    <t>Pronájem ploch</t>
  </si>
  <si>
    <t>1096356470</t>
  </si>
  <si>
    <t>https://podminky.urs.cz/item/CS_URS_2024_01/035103001</t>
  </si>
  <si>
    <t xml:space="preserve">Poznámka k položce:_x000D_
Projednání a pronájem všech ploch pro přístup na stavěniště, pro staveniště, pro případné mezideponie apod._x000D_
</t>
  </si>
  <si>
    <t>VRN4</t>
  </si>
  <si>
    <t>Inženýrská činnost</t>
  </si>
  <si>
    <t>042903000</t>
  </si>
  <si>
    <t>Ostatní posudky</t>
  </si>
  <si>
    <t>1537781007</t>
  </si>
  <si>
    <t>https://podminky.urs.cz/item/CS_URS_2024_01/042903000</t>
  </si>
  <si>
    <t xml:space="preserve">Poznámka k položce:_x000D_
Schválený havarijní plán stavby podle § 39 odst. 2, písm. a) zákona č. 254/2001 Sb., o vodách a o změně některých zákonů (vodní zákon), ve znění pozdějších předpisů, po dobu výstavby s potvrzením příslušného úřadu, je - li příslušným úřadem vyžadován._x000D_
Schválený povodňový plán stavby podle § 71 zákona č. 254/2001 Sb., o vodách a o změně některých zákonů (vodní zákon), ve znění pozdějších předpisů._x000D_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</si>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</sst>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0" fontId="36" fillId="0" borderId="1" xfId="0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2519003" TargetMode="External"/><Relationship Id="rId3" Type="http://schemas.openxmlformats.org/officeDocument/2006/relationships/hyperlink" Target="https://podminky.urs.cz/item/CS_URS_2024_01/167151111" TargetMode="External"/><Relationship Id="rId7" Type="http://schemas.openxmlformats.org/officeDocument/2006/relationships/hyperlink" Target="https://podminky.urs.cz/item/CS_URS_2024_01/462512370" TargetMode="External"/><Relationship Id="rId2" Type="http://schemas.openxmlformats.org/officeDocument/2006/relationships/hyperlink" Target="https://podminky.urs.cz/item/CS_URS_2024_01/122703602" TargetMode="External"/><Relationship Id="rId1" Type="http://schemas.openxmlformats.org/officeDocument/2006/relationships/hyperlink" Target="https://podminky.urs.cz/item/CS_URS_2024_01/114203104" TargetMode="External"/><Relationship Id="rId6" Type="http://schemas.openxmlformats.org/officeDocument/2006/relationships/hyperlink" Target="https://podminky.urs.cz/item/CS_URS_2024_01/171201231" TargetMode="External"/><Relationship Id="rId5" Type="http://schemas.openxmlformats.org/officeDocument/2006/relationships/hyperlink" Target="https://podminky.urs.cz/item/CS_URS_2024_01/171251201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162751117" TargetMode="External"/><Relationship Id="rId9" Type="http://schemas.openxmlformats.org/officeDocument/2006/relationships/hyperlink" Target="https://podminky.urs.cz/item/CS_URS_2024_01/9983310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35103001" TargetMode="External"/><Relationship Id="rId3" Type="http://schemas.openxmlformats.org/officeDocument/2006/relationships/hyperlink" Target="https://podminky.urs.cz/item/CS_URS_2024_01/013254000" TargetMode="External"/><Relationship Id="rId7" Type="http://schemas.openxmlformats.org/officeDocument/2006/relationships/hyperlink" Target="https://podminky.urs.cz/item/CS_URS_2024_01/034503000" TargetMode="External"/><Relationship Id="rId2" Type="http://schemas.openxmlformats.org/officeDocument/2006/relationships/hyperlink" Target="https://podminky.urs.cz/item/CS_URS_2024_01/012303000" TargetMode="External"/><Relationship Id="rId1" Type="http://schemas.openxmlformats.org/officeDocument/2006/relationships/hyperlink" Target="https://podminky.urs.cz/item/CS_URS_2024_01/012103000" TargetMode="External"/><Relationship Id="rId6" Type="http://schemas.openxmlformats.org/officeDocument/2006/relationships/hyperlink" Target="https://podminky.urs.cz/item/CS_URS_2024_01/030001000" TargetMode="External"/><Relationship Id="rId5" Type="http://schemas.openxmlformats.org/officeDocument/2006/relationships/hyperlink" Target="https://podminky.urs.cz/item/CS_URS_2024_01/013284000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4_01/013274000" TargetMode="External"/><Relationship Id="rId9" Type="http://schemas.openxmlformats.org/officeDocument/2006/relationships/hyperlink" Target="https://podminky.urs.cz/item/CS_URS_2024_01/0429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topLeftCell="A1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1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2"/>
      <c r="AQ5" s="22"/>
      <c r="AR5" s="20"/>
      <c r="BE5" s="29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2"/>
      <c r="AQ6" s="22"/>
      <c r="AR6" s="20"/>
      <c r="BE6" s="29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99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9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9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9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29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9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299"/>
      <c r="BS13" s="17" t="s">
        <v>6</v>
      </c>
    </row>
    <row r="14" spans="1:74" ht="12.75">
      <c r="B14" s="21"/>
      <c r="C14" s="22"/>
      <c r="D14" s="22"/>
      <c r="E14" s="304" t="s">
        <v>31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29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9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9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299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9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9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299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9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9"/>
    </row>
    <row r="23" spans="1:71" s="1" customFormat="1" ht="47.25" customHeight="1">
      <c r="B23" s="21"/>
      <c r="C23" s="22"/>
      <c r="D23" s="22"/>
      <c r="E23" s="306" t="s">
        <v>37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22"/>
      <c r="AP23" s="22"/>
      <c r="AQ23" s="22"/>
      <c r="AR23" s="20"/>
      <c r="BE23" s="29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9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7">
        <f>ROUND(AG54,2)</f>
        <v>0</v>
      </c>
      <c r="AL26" s="308"/>
      <c r="AM26" s="308"/>
      <c r="AN26" s="308"/>
      <c r="AO26" s="308"/>
      <c r="AP26" s="36"/>
      <c r="AQ26" s="36"/>
      <c r="AR26" s="39"/>
      <c r="BE26" s="29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9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9" t="s">
        <v>39</v>
      </c>
      <c r="M28" s="309"/>
      <c r="N28" s="309"/>
      <c r="O28" s="309"/>
      <c r="P28" s="309"/>
      <c r="Q28" s="36"/>
      <c r="R28" s="36"/>
      <c r="S28" s="36"/>
      <c r="T28" s="36"/>
      <c r="U28" s="36"/>
      <c r="V28" s="36"/>
      <c r="W28" s="309" t="s">
        <v>40</v>
      </c>
      <c r="X28" s="309"/>
      <c r="Y28" s="309"/>
      <c r="Z28" s="309"/>
      <c r="AA28" s="309"/>
      <c r="AB28" s="309"/>
      <c r="AC28" s="309"/>
      <c r="AD28" s="309"/>
      <c r="AE28" s="309"/>
      <c r="AF28" s="36"/>
      <c r="AG28" s="36"/>
      <c r="AH28" s="36"/>
      <c r="AI28" s="36"/>
      <c r="AJ28" s="36"/>
      <c r="AK28" s="309" t="s">
        <v>41</v>
      </c>
      <c r="AL28" s="309"/>
      <c r="AM28" s="309"/>
      <c r="AN28" s="309"/>
      <c r="AO28" s="309"/>
      <c r="AP28" s="36"/>
      <c r="AQ28" s="36"/>
      <c r="AR28" s="39"/>
      <c r="BE28" s="299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12">
        <v>0.21</v>
      </c>
      <c r="M29" s="311"/>
      <c r="N29" s="311"/>
      <c r="O29" s="311"/>
      <c r="P29" s="311"/>
      <c r="Q29" s="41"/>
      <c r="R29" s="41"/>
      <c r="S29" s="41"/>
      <c r="T29" s="41"/>
      <c r="U29" s="41"/>
      <c r="V29" s="4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F29" s="41"/>
      <c r="AG29" s="41"/>
      <c r="AH29" s="41"/>
      <c r="AI29" s="41"/>
      <c r="AJ29" s="41"/>
      <c r="AK29" s="310">
        <f>ROUND(AV54, 2)</f>
        <v>0</v>
      </c>
      <c r="AL29" s="311"/>
      <c r="AM29" s="311"/>
      <c r="AN29" s="311"/>
      <c r="AO29" s="311"/>
      <c r="AP29" s="41"/>
      <c r="AQ29" s="41"/>
      <c r="AR29" s="42"/>
      <c r="BE29" s="300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12">
        <v>0.12</v>
      </c>
      <c r="M30" s="311"/>
      <c r="N30" s="311"/>
      <c r="O30" s="311"/>
      <c r="P30" s="311"/>
      <c r="Q30" s="41"/>
      <c r="R30" s="41"/>
      <c r="S30" s="41"/>
      <c r="T30" s="41"/>
      <c r="U30" s="41"/>
      <c r="V30" s="4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F30" s="41"/>
      <c r="AG30" s="41"/>
      <c r="AH30" s="41"/>
      <c r="AI30" s="41"/>
      <c r="AJ30" s="41"/>
      <c r="AK30" s="310">
        <f>ROUND(AW54, 2)</f>
        <v>0</v>
      </c>
      <c r="AL30" s="311"/>
      <c r="AM30" s="311"/>
      <c r="AN30" s="311"/>
      <c r="AO30" s="311"/>
      <c r="AP30" s="41"/>
      <c r="AQ30" s="41"/>
      <c r="AR30" s="42"/>
      <c r="BE30" s="300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12">
        <v>0.21</v>
      </c>
      <c r="M31" s="311"/>
      <c r="N31" s="311"/>
      <c r="O31" s="311"/>
      <c r="P31" s="311"/>
      <c r="Q31" s="41"/>
      <c r="R31" s="41"/>
      <c r="S31" s="41"/>
      <c r="T31" s="41"/>
      <c r="U31" s="41"/>
      <c r="V31" s="4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F31" s="41"/>
      <c r="AG31" s="41"/>
      <c r="AH31" s="41"/>
      <c r="AI31" s="41"/>
      <c r="AJ31" s="41"/>
      <c r="AK31" s="310">
        <v>0</v>
      </c>
      <c r="AL31" s="311"/>
      <c r="AM31" s="311"/>
      <c r="AN31" s="311"/>
      <c r="AO31" s="311"/>
      <c r="AP31" s="41"/>
      <c r="AQ31" s="41"/>
      <c r="AR31" s="42"/>
      <c r="BE31" s="300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12">
        <v>0.12</v>
      </c>
      <c r="M32" s="311"/>
      <c r="N32" s="311"/>
      <c r="O32" s="311"/>
      <c r="P32" s="311"/>
      <c r="Q32" s="41"/>
      <c r="R32" s="41"/>
      <c r="S32" s="41"/>
      <c r="T32" s="41"/>
      <c r="U32" s="41"/>
      <c r="V32" s="4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F32" s="41"/>
      <c r="AG32" s="41"/>
      <c r="AH32" s="41"/>
      <c r="AI32" s="41"/>
      <c r="AJ32" s="41"/>
      <c r="AK32" s="310">
        <v>0</v>
      </c>
      <c r="AL32" s="311"/>
      <c r="AM32" s="311"/>
      <c r="AN32" s="311"/>
      <c r="AO32" s="311"/>
      <c r="AP32" s="41"/>
      <c r="AQ32" s="41"/>
      <c r="AR32" s="42"/>
      <c r="BE32" s="300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12">
        <v>0</v>
      </c>
      <c r="M33" s="311"/>
      <c r="N33" s="311"/>
      <c r="O33" s="311"/>
      <c r="P33" s="311"/>
      <c r="Q33" s="41"/>
      <c r="R33" s="41"/>
      <c r="S33" s="41"/>
      <c r="T33" s="41"/>
      <c r="U33" s="41"/>
      <c r="V33" s="4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F33" s="41"/>
      <c r="AG33" s="41"/>
      <c r="AH33" s="41"/>
      <c r="AI33" s="41"/>
      <c r="AJ33" s="41"/>
      <c r="AK33" s="310">
        <v>0</v>
      </c>
      <c r="AL33" s="311"/>
      <c r="AM33" s="311"/>
      <c r="AN33" s="311"/>
      <c r="AO33" s="311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13" t="s">
        <v>50</v>
      </c>
      <c r="Y35" s="314"/>
      <c r="Z35" s="314"/>
      <c r="AA35" s="314"/>
      <c r="AB35" s="314"/>
      <c r="AC35" s="45"/>
      <c r="AD35" s="45"/>
      <c r="AE35" s="45"/>
      <c r="AF35" s="45"/>
      <c r="AG35" s="45"/>
      <c r="AH35" s="45"/>
      <c r="AI35" s="45"/>
      <c r="AJ35" s="45"/>
      <c r="AK35" s="315">
        <f>SUM(AK26:AK33)</f>
        <v>0</v>
      </c>
      <c r="AL35" s="314"/>
      <c r="AM35" s="314"/>
      <c r="AN35" s="314"/>
      <c r="AO35" s="31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02/24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7" t="str">
        <f>K6</f>
        <v>VN Bílovec - odtěžení sedimentační nádrže</v>
      </c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Bílovec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9" t="str">
        <f>IF(AN8= "","",AN8)</f>
        <v>25. 4. 2024</v>
      </c>
      <c r="AN47" s="31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Povodí Odry, státní podnik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20" t="str">
        <f>IF(E17="","",E17)</f>
        <v>Ing. Dalibor Rajnoch</v>
      </c>
      <c r="AN49" s="321"/>
      <c r="AO49" s="321"/>
      <c r="AP49" s="321"/>
      <c r="AQ49" s="36"/>
      <c r="AR49" s="39"/>
      <c r="AS49" s="322" t="s">
        <v>52</v>
      </c>
      <c r="AT49" s="32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320" t="str">
        <f>IF(E20="","",E20)</f>
        <v>Ing. Dalibor Rajnoch</v>
      </c>
      <c r="AN50" s="321"/>
      <c r="AO50" s="321"/>
      <c r="AP50" s="321"/>
      <c r="AQ50" s="36"/>
      <c r="AR50" s="39"/>
      <c r="AS50" s="324"/>
      <c r="AT50" s="32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6"/>
      <c r="AT51" s="32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8" t="s">
        <v>53</v>
      </c>
      <c r="D52" s="329"/>
      <c r="E52" s="329"/>
      <c r="F52" s="329"/>
      <c r="G52" s="329"/>
      <c r="H52" s="66"/>
      <c r="I52" s="330" t="s">
        <v>54</v>
      </c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1" t="s">
        <v>55</v>
      </c>
      <c r="AH52" s="329"/>
      <c r="AI52" s="329"/>
      <c r="AJ52" s="329"/>
      <c r="AK52" s="329"/>
      <c r="AL52" s="329"/>
      <c r="AM52" s="329"/>
      <c r="AN52" s="330" t="s">
        <v>56</v>
      </c>
      <c r="AO52" s="329"/>
      <c r="AP52" s="329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5">
        <f>ROUND(SUM(AG55:AG56),2)</f>
        <v>0</v>
      </c>
      <c r="AH54" s="335"/>
      <c r="AI54" s="335"/>
      <c r="AJ54" s="335"/>
      <c r="AK54" s="335"/>
      <c r="AL54" s="335"/>
      <c r="AM54" s="335"/>
      <c r="AN54" s="336">
        <f>SUM(AG54,AT54)</f>
        <v>0</v>
      </c>
      <c r="AO54" s="336"/>
      <c r="AP54" s="336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34" t="s">
        <v>77</v>
      </c>
      <c r="E55" s="334"/>
      <c r="F55" s="334"/>
      <c r="G55" s="334"/>
      <c r="H55" s="334"/>
      <c r="I55" s="89"/>
      <c r="J55" s="334" t="s">
        <v>78</v>
      </c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34"/>
      <c r="AE55" s="334"/>
      <c r="AF55" s="334"/>
      <c r="AG55" s="332">
        <f>'SO-01 - Odtěžení nánosů'!J30</f>
        <v>0</v>
      </c>
      <c r="AH55" s="333"/>
      <c r="AI55" s="333"/>
      <c r="AJ55" s="333"/>
      <c r="AK55" s="333"/>
      <c r="AL55" s="333"/>
      <c r="AM55" s="333"/>
      <c r="AN55" s="332">
        <f>SUM(AG55,AT55)</f>
        <v>0</v>
      </c>
      <c r="AO55" s="333"/>
      <c r="AP55" s="333"/>
      <c r="AQ55" s="90" t="s">
        <v>79</v>
      </c>
      <c r="AR55" s="91"/>
      <c r="AS55" s="92">
        <v>0</v>
      </c>
      <c r="AT55" s="93">
        <f>ROUND(SUM(AV55:AW55),2)</f>
        <v>0</v>
      </c>
      <c r="AU55" s="94">
        <f>'SO-01 - Odtěžení nánosů'!P83</f>
        <v>0</v>
      </c>
      <c r="AV55" s="93">
        <f>'SO-01 - Odtěžení nánosů'!J33</f>
        <v>0</v>
      </c>
      <c r="AW55" s="93">
        <f>'SO-01 - Odtěžení nánosů'!J34</f>
        <v>0</v>
      </c>
      <c r="AX55" s="93">
        <f>'SO-01 - Odtěžení nánosů'!J35</f>
        <v>0</v>
      </c>
      <c r="AY55" s="93">
        <f>'SO-01 - Odtěžení nánosů'!J36</f>
        <v>0</v>
      </c>
      <c r="AZ55" s="93">
        <f>'SO-01 - Odtěžení nánosů'!F33</f>
        <v>0</v>
      </c>
      <c r="BA55" s="93">
        <f>'SO-01 - Odtěžení nánosů'!F34</f>
        <v>0</v>
      </c>
      <c r="BB55" s="93">
        <f>'SO-01 - Odtěžení nánosů'!F35</f>
        <v>0</v>
      </c>
      <c r="BC55" s="93">
        <f>'SO-01 - Odtěžení nánosů'!F36</f>
        <v>0</v>
      </c>
      <c r="BD55" s="95">
        <f>'SO-01 - Odtěžení nánosů'!F37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334" t="s">
        <v>83</v>
      </c>
      <c r="E56" s="334"/>
      <c r="F56" s="334"/>
      <c r="G56" s="334"/>
      <c r="H56" s="334"/>
      <c r="I56" s="89"/>
      <c r="J56" s="334" t="s">
        <v>84</v>
      </c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4"/>
      <c r="Z56" s="334"/>
      <c r="AA56" s="334"/>
      <c r="AB56" s="334"/>
      <c r="AC56" s="334"/>
      <c r="AD56" s="334"/>
      <c r="AE56" s="334"/>
      <c r="AF56" s="334"/>
      <c r="AG56" s="332">
        <f>'VON - Vedlejší a ostatní ...'!J30</f>
        <v>0</v>
      </c>
      <c r="AH56" s="333"/>
      <c r="AI56" s="333"/>
      <c r="AJ56" s="333"/>
      <c r="AK56" s="333"/>
      <c r="AL56" s="333"/>
      <c r="AM56" s="333"/>
      <c r="AN56" s="332">
        <f>SUM(AG56,AT56)</f>
        <v>0</v>
      </c>
      <c r="AO56" s="333"/>
      <c r="AP56" s="333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...'!P83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FgTWRvsnaPH7DqC65G8ppt9JvuEybeEP8OUCaQB9P76sVClsHjXEagtxaRQoeI2HRY3OFiG5I4JT+/a6MJt82g==" saltValue="X8Th+/5Ea//nnuWjiJkNDkydeKFWo1v6uHM8FcpYpp7H6mKs0bqbCdxt4GgroidoEcdEeZcTQqLf/cRNXWCUs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01 - Odtěžení nánosů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81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38" t="str">
        <f>'Rekapitulace stavby'!K6</f>
        <v>VN Bílovec - odtěžení sedimentační nádrže</v>
      </c>
      <c r="F7" s="339"/>
      <c r="G7" s="339"/>
      <c r="H7" s="339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0" t="s">
        <v>88</v>
      </c>
      <c r="F9" s="341"/>
      <c r="G9" s="341"/>
      <c r="H9" s="34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25. 4. 2024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42" t="str">
        <f>'Rekapitulace stavby'!E14</f>
        <v>Vyplň údaj</v>
      </c>
      <c r="F18" s="343"/>
      <c r="G18" s="343"/>
      <c r="H18" s="343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33</v>
      </c>
      <c r="F21" s="34"/>
      <c r="G21" s="34"/>
      <c r="H21" s="34"/>
      <c r="I21" s="105" t="s">
        <v>29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33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44" t="s">
        <v>19</v>
      </c>
      <c r="F27" s="344"/>
      <c r="G27" s="344"/>
      <c r="H27" s="34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ROUND((SUM(BE83:BE123)),  2)</f>
        <v>0</v>
      </c>
      <c r="G33" s="34"/>
      <c r="H33" s="34"/>
      <c r="I33" s="118">
        <v>0.21</v>
      </c>
      <c r="J33" s="117">
        <f>ROUND(((SUM(BE83:BE123))*I33),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ROUND((SUM(BF83:BF123)),  2)</f>
        <v>0</v>
      </c>
      <c r="G34" s="34"/>
      <c r="H34" s="34"/>
      <c r="I34" s="118">
        <v>0.12</v>
      </c>
      <c r="J34" s="117">
        <f>ROUND(((SUM(BF83:BF123))*I34),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ROUND((SUM(BG83:BG123)),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ROUND((SUM(BH83:BH123)),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ROUND((SUM(BI83:BI123)),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45" t="str">
        <f>E7</f>
        <v>VN Bílovec - odtěžení sedimentační nádrže</v>
      </c>
      <c r="F48" s="346"/>
      <c r="G48" s="346"/>
      <c r="H48" s="34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SO-01 - Odtěžení nánosů</v>
      </c>
      <c r="F50" s="347"/>
      <c r="G50" s="347"/>
      <c r="H50" s="34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Bílovec</v>
      </c>
      <c r="G52" s="36"/>
      <c r="H52" s="36"/>
      <c r="I52" s="29" t="s">
        <v>23</v>
      </c>
      <c r="J52" s="59" t="str">
        <f>IF(J12="","",J12)</f>
        <v>25. 4. 2024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Odry, státní podnik</v>
      </c>
      <c r="G54" s="36"/>
      <c r="H54" s="36"/>
      <c r="I54" s="29" t="s">
        <v>32</v>
      </c>
      <c r="J54" s="32" t="str">
        <f>E21</f>
        <v>Ing. Dalibor Rajnoch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Ing. Dalibor Rajnoch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J109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J121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97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45" t="str">
        <f>E7</f>
        <v>VN Bílovec - odtěžení sedimentační nádrže</v>
      </c>
      <c r="F73" s="346"/>
      <c r="G73" s="346"/>
      <c r="H73" s="34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87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17" t="str">
        <f>E9</f>
        <v>SO-01 - Odtěžení nánosů</v>
      </c>
      <c r="F75" s="347"/>
      <c r="G75" s="347"/>
      <c r="H75" s="347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Bílovec</v>
      </c>
      <c r="G77" s="36"/>
      <c r="H77" s="36"/>
      <c r="I77" s="29" t="s">
        <v>23</v>
      </c>
      <c r="J77" s="59" t="str">
        <f>IF(J12="","",J12)</f>
        <v>25. 4. 2024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Odry, státní podnik</v>
      </c>
      <c r="G79" s="36"/>
      <c r="H79" s="36"/>
      <c r="I79" s="29" t="s">
        <v>32</v>
      </c>
      <c r="J79" s="32" t="str">
        <f>E21</f>
        <v>Ing. Dalibor Rajnoch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30</v>
      </c>
      <c r="D80" s="36"/>
      <c r="E80" s="36"/>
      <c r="F80" s="27" t="str">
        <f>IF(E18="","",E18)</f>
        <v>Vyplň údaj</v>
      </c>
      <c r="G80" s="36"/>
      <c r="H80" s="36"/>
      <c r="I80" s="29" t="s">
        <v>35</v>
      </c>
      <c r="J80" s="32" t="str">
        <f>E24</f>
        <v>Ing. Dalibor Rajnoch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98</v>
      </c>
      <c r="D82" s="149" t="s">
        <v>57</v>
      </c>
      <c r="E82" s="149" t="s">
        <v>53</v>
      </c>
      <c r="F82" s="149" t="s">
        <v>54</v>
      </c>
      <c r="G82" s="149" t="s">
        <v>99</v>
      </c>
      <c r="H82" s="149" t="s">
        <v>100</v>
      </c>
      <c r="I82" s="149" t="s">
        <v>101</v>
      </c>
      <c r="J82" s="149" t="s">
        <v>91</v>
      </c>
      <c r="K82" s="150" t="s">
        <v>102</v>
      </c>
      <c r="L82" s="151"/>
      <c r="M82" s="68" t="s">
        <v>19</v>
      </c>
      <c r="N82" s="69" t="s">
        <v>42</v>
      </c>
      <c r="O82" s="69" t="s">
        <v>103</v>
      </c>
      <c r="P82" s="69" t="s">
        <v>104</v>
      </c>
      <c r="Q82" s="69" t="s">
        <v>105</v>
      </c>
      <c r="R82" s="69" t="s">
        <v>106</v>
      </c>
      <c r="S82" s="69" t="s">
        <v>107</v>
      </c>
      <c r="T82" s="70" t="s">
        <v>108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109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>
        <f>P84</f>
        <v>0</v>
      </c>
      <c r="Q83" s="72"/>
      <c r="R83" s="154">
        <f>R84</f>
        <v>121.70399999999998</v>
      </c>
      <c r="S83" s="72"/>
      <c r="T83" s="155">
        <f>T84</f>
        <v>63.7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71</v>
      </c>
      <c r="AU83" s="17" t="s">
        <v>92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71</v>
      </c>
      <c r="E84" s="160" t="s">
        <v>110</v>
      </c>
      <c r="F84" s="160" t="s">
        <v>111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P85+P109+P121</f>
        <v>0</v>
      </c>
      <c r="Q84" s="165"/>
      <c r="R84" s="166">
        <f>R85+R109+R121</f>
        <v>121.70399999999998</v>
      </c>
      <c r="S84" s="165"/>
      <c r="T84" s="167">
        <f>T85+T109+T121</f>
        <v>63.7</v>
      </c>
      <c r="AR84" s="168" t="s">
        <v>80</v>
      </c>
      <c r="AT84" s="169" t="s">
        <v>71</v>
      </c>
      <c r="AU84" s="169" t="s">
        <v>72</v>
      </c>
      <c r="AY84" s="168" t="s">
        <v>112</v>
      </c>
      <c r="BK84" s="170">
        <f>BK85+BK109+BK121</f>
        <v>0</v>
      </c>
    </row>
    <row r="85" spans="1:65" s="12" customFormat="1" ht="22.9" customHeight="1">
      <c r="B85" s="157"/>
      <c r="C85" s="158"/>
      <c r="D85" s="159" t="s">
        <v>71</v>
      </c>
      <c r="E85" s="171" t="s">
        <v>80</v>
      </c>
      <c r="F85" s="171" t="s">
        <v>113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SUM(P86:P108)</f>
        <v>0</v>
      </c>
      <c r="Q85" s="165"/>
      <c r="R85" s="166">
        <f>SUM(R86:R108)</f>
        <v>0</v>
      </c>
      <c r="S85" s="165"/>
      <c r="T85" s="167">
        <f>SUM(T86:T108)</f>
        <v>63.7</v>
      </c>
      <c r="AR85" s="168" t="s">
        <v>80</v>
      </c>
      <c r="AT85" s="169" t="s">
        <v>71</v>
      </c>
      <c r="AU85" s="169" t="s">
        <v>80</v>
      </c>
      <c r="AY85" s="168" t="s">
        <v>112</v>
      </c>
      <c r="BK85" s="170">
        <f>SUM(BK86:BK108)</f>
        <v>0</v>
      </c>
    </row>
    <row r="86" spans="1:65" s="2" customFormat="1" ht="37.9" customHeight="1">
      <c r="A86" s="34"/>
      <c r="B86" s="35"/>
      <c r="C86" s="173" t="s">
        <v>80</v>
      </c>
      <c r="D86" s="173" t="s">
        <v>114</v>
      </c>
      <c r="E86" s="174" t="s">
        <v>115</v>
      </c>
      <c r="F86" s="175" t="s">
        <v>116</v>
      </c>
      <c r="G86" s="176" t="s">
        <v>117</v>
      </c>
      <c r="H86" s="177">
        <v>35</v>
      </c>
      <c r="I86" s="178"/>
      <c r="J86" s="179">
        <f>ROUND(I86*H86,2)</f>
        <v>0</v>
      </c>
      <c r="K86" s="175" t="s">
        <v>118</v>
      </c>
      <c r="L86" s="39"/>
      <c r="M86" s="180" t="s">
        <v>19</v>
      </c>
      <c r="N86" s="181" t="s">
        <v>43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1.82</v>
      </c>
      <c r="T86" s="183">
        <f>S86*H86</f>
        <v>63.7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119</v>
      </c>
      <c r="AT86" s="184" t="s">
        <v>114</v>
      </c>
      <c r="AU86" s="184" t="s">
        <v>82</v>
      </c>
      <c r="AY86" s="17" t="s">
        <v>112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80</v>
      </c>
      <c r="BK86" s="185">
        <f>ROUND(I86*H86,2)</f>
        <v>0</v>
      </c>
      <c r="BL86" s="17" t="s">
        <v>119</v>
      </c>
      <c r="BM86" s="184" t="s">
        <v>120</v>
      </c>
    </row>
    <row r="87" spans="1:65" s="2" customFormat="1" ht="11.25">
      <c r="A87" s="34"/>
      <c r="B87" s="35"/>
      <c r="C87" s="36"/>
      <c r="D87" s="186" t="s">
        <v>121</v>
      </c>
      <c r="E87" s="36"/>
      <c r="F87" s="187" t="s">
        <v>122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121</v>
      </c>
      <c r="AU87" s="17" t="s">
        <v>82</v>
      </c>
    </row>
    <row r="88" spans="1:65" s="2" customFormat="1" ht="29.25">
      <c r="A88" s="34"/>
      <c r="B88" s="35"/>
      <c r="C88" s="36"/>
      <c r="D88" s="191" t="s">
        <v>123</v>
      </c>
      <c r="E88" s="36"/>
      <c r="F88" s="192" t="s">
        <v>124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123</v>
      </c>
      <c r="AU88" s="17" t="s">
        <v>82</v>
      </c>
    </row>
    <row r="89" spans="1:65" s="13" customFormat="1" ht="11.25">
      <c r="B89" s="193"/>
      <c r="C89" s="194"/>
      <c r="D89" s="191" t="s">
        <v>125</v>
      </c>
      <c r="E89" s="195" t="s">
        <v>19</v>
      </c>
      <c r="F89" s="196" t="s">
        <v>126</v>
      </c>
      <c r="G89" s="194"/>
      <c r="H89" s="197">
        <v>35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125</v>
      </c>
      <c r="AU89" s="203" t="s">
        <v>82</v>
      </c>
      <c r="AV89" s="13" t="s">
        <v>82</v>
      </c>
      <c r="AW89" s="13" t="s">
        <v>34</v>
      </c>
      <c r="AX89" s="13" t="s">
        <v>80</v>
      </c>
      <c r="AY89" s="203" t="s">
        <v>112</v>
      </c>
    </row>
    <row r="90" spans="1:65" s="2" customFormat="1" ht="44.25" customHeight="1">
      <c r="A90" s="34"/>
      <c r="B90" s="35"/>
      <c r="C90" s="173" t="s">
        <v>82</v>
      </c>
      <c r="D90" s="173" t="s">
        <v>114</v>
      </c>
      <c r="E90" s="174" t="s">
        <v>127</v>
      </c>
      <c r="F90" s="175" t="s">
        <v>128</v>
      </c>
      <c r="G90" s="176" t="s">
        <v>117</v>
      </c>
      <c r="H90" s="177">
        <v>612</v>
      </c>
      <c r="I90" s="178"/>
      <c r="J90" s="179">
        <f>ROUND(I90*H90,2)</f>
        <v>0</v>
      </c>
      <c r="K90" s="175" t="s">
        <v>118</v>
      </c>
      <c r="L90" s="39"/>
      <c r="M90" s="180" t="s">
        <v>19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119</v>
      </c>
      <c r="AT90" s="184" t="s">
        <v>114</v>
      </c>
      <c r="AU90" s="184" t="s">
        <v>82</v>
      </c>
      <c r="AY90" s="17" t="s">
        <v>112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119</v>
      </c>
      <c r="BM90" s="184" t="s">
        <v>129</v>
      </c>
    </row>
    <row r="91" spans="1:65" s="2" customFormat="1" ht="11.25">
      <c r="A91" s="34"/>
      <c r="B91" s="35"/>
      <c r="C91" s="36"/>
      <c r="D91" s="186" t="s">
        <v>121</v>
      </c>
      <c r="E91" s="36"/>
      <c r="F91" s="187" t="s">
        <v>130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121</v>
      </c>
      <c r="AU91" s="17" t="s">
        <v>82</v>
      </c>
    </row>
    <row r="92" spans="1:65" s="2" customFormat="1" ht="39">
      <c r="A92" s="34"/>
      <c r="B92" s="35"/>
      <c r="C92" s="36"/>
      <c r="D92" s="191" t="s">
        <v>123</v>
      </c>
      <c r="E92" s="36"/>
      <c r="F92" s="192" t="s">
        <v>131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123</v>
      </c>
      <c r="AU92" s="17" t="s">
        <v>82</v>
      </c>
    </row>
    <row r="93" spans="1:65" s="13" customFormat="1" ht="11.25">
      <c r="B93" s="193"/>
      <c r="C93" s="194"/>
      <c r="D93" s="191" t="s">
        <v>125</v>
      </c>
      <c r="E93" s="195" t="s">
        <v>19</v>
      </c>
      <c r="F93" s="196" t="s">
        <v>132</v>
      </c>
      <c r="G93" s="194"/>
      <c r="H93" s="197">
        <v>612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125</v>
      </c>
      <c r="AU93" s="203" t="s">
        <v>82</v>
      </c>
      <c r="AV93" s="13" t="s">
        <v>82</v>
      </c>
      <c r="AW93" s="13" t="s">
        <v>34</v>
      </c>
      <c r="AX93" s="13" t="s">
        <v>80</v>
      </c>
      <c r="AY93" s="203" t="s">
        <v>112</v>
      </c>
    </row>
    <row r="94" spans="1:65" s="2" customFormat="1" ht="44.25" customHeight="1">
      <c r="A94" s="34"/>
      <c r="B94" s="35"/>
      <c r="C94" s="173" t="s">
        <v>133</v>
      </c>
      <c r="D94" s="173" t="s">
        <v>114</v>
      </c>
      <c r="E94" s="174" t="s">
        <v>134</v>
      </c>
      <c r="F94" s="175" t="s">
        <v>135</v>
      </c>
      <c r="G94" s="176" t="s">
        <v>117</v>
      </c>
      <c r="H94" s="177">
        <v>612</v>
      </c>
      <c r="I94" s="178"/>
      <c r="J94" s="179">
        <f>ROUND(I94*H94,2)</f>
        <v>0</v>
      </c>
      <c r="K94" s="175" t="s">
        <v>118</v>
      </c>
      <c r="L94" s="39"/>
      <c r="M94" s="180" t="s">
        <v>19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119</v>
      </c>
      <c r="AT94" s="184" t="s">
        <v>114</v>
      </c>
      <c r="AU94" s="184" t="s">
        <v>82</v>
      </c>
      <c r="AY94" s="17" t="s">
        <v>112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119</v>
      </c>
      <c r="BM94" s="184" t="s">
        <v>136</v>
      </c>
    </row>
    <row r="95" spans="1:65" s="2" customFormat="1" ht="11.25">
      <c r="A95" s="34"/>
      <c r="B95" s="35"/>
      <c r="C95" s="36"/>
      <c r="D95" s="186" t="s">
        <v>121</v>
      </c>
      <c r="E95" s="36"/>
      <c r="F95" s="187" t="s">
        <v>137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121</v>
      </c>
      <c r="AU95" s="17" t="s">
        <v>82</v>
      </c>
    </row>
    <row r="96" spans="1:65" s="2" customFormat="1" ht="29.25">
      <c r="A96" s="34"/>
      <c r="B96" s="35"/>
      <c r="C96" s="36"/>
      <c r="D96" s="191" t="s">
        <v>123</v>
      </c>
      <c r="E96" s="36"/>
      <c r="F96" s="192" t="s">
        <v>138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123</v>
      </c>
      <c r="AU96" s="17" t="s">
        <v>82</v>
      </c>
    </row>
    <row r="97" spans="1:65" s="13" customFormat="1" ht="11.25">
      <c r="B97" s="193"/>
      <c r="C97" s="194"/>
      <c r="D97" s="191" t="s">
        <v>125</v>
      </c>
      <c r="E97" s="195" t="s">
        <v>19</v>
      </c>
      <c r="F97" s="196" t="s">
        <v>132</v>
      </c>
      <c r="G97" s="194"/>
      <c r="H97" s="197">
        <v>612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125</v>
      </c>
      <c r="AU97" s="203" t="s">
        <v>82</v>
      </c>
      <c r="AV97" s="13" t="s">
        <v>82</v>
      </c>
      <c r="AW97" s="13" t="s">
        <v>34</v>
      </c>
      <c r="AX97" s="13" t="s">
        <v>80</v>
      </c>
      <c r="AY97" s="203" t="s">
        <v>112</v>
      </c>
    </row>
    <row r="98" spans="1:65" s="2" customFormat="1" ht="62.65" customHeight="1">
      <c r="A98" s="34"/>
      <c r="B98" s="35"/>
      <c r="C98" s="173" t="s">
        <v>119</v>
      </c>
      <c r="D98" s="173" t="s">
        <v>114</v>
      </c>
      <c r="E98" s="174" t="s">
        <v>139</v>
      </c>
      <c r="F98" s="175" t="s">
        <v>140</v>
      </c>
      <c r="G98" s="176" t="s">
        <v>117</v>
      </c>
      <c r="H98" s="177">
        <v>691.56</v>
      </c>
      <c r="I98" s="178"/>
      <c r="J98" s="179">
        <f>ROUND(I98*H98,2)</f>
        <v>0</v>
      </c>
      <c r="K98" s="175" t="s">
        <v>118</v>
      </c>
      <c r="L98" s="39"/>
      <c r="M98" s="180" t="s">
        <v>19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119</v>
      </c>
      <c r="AT98" s="184" t="s">
        <v>114</v>
      </c>
      <c r="AU98" s="184" t="s">
        <v>82</v>
      </c>
      <c r="AY98" s="17" t="s">
        <v>112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119</v>
      </c>
      <c r="BM98" s="184" t="s">
        <v>141</v>
      </c>
    </row>
    <row r="99" spans="1:65" s="2" customFormat="1" ht="11.25">
      <c r="A99" s="34"/>
      <c r="B99" s="35"/>
      <c r="C99" s="36"/>
      <c r="D99" s="186" t="s">
        <v>121</v>
      </c>
      <c r="E99" s="36"/>
      <c r="F99" s="187" t="s">
        <v>142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121</v>
      </c>
      <c r="AU99" s="17" t="s">
        <v>82</v>
      </c>
    </row>
    <row r="100" spans="1:65" s="2" customFormat="1" ht="19.5">
      <c r="A100" s="34"/>
      <c r="B100" s="35"/>
      <c r="C100" s="36"/>
      <c r="D100" s="191" t="s">
        <v>123</v>
      </c>
      <c r="E100" s="36"/>
      <c r="F100" s="192" t="s">
        <v>143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123</v>
      </c>
      <c r="AU100" s="17" t="s">
        <v>82</v>
      </c>
    </row>
    <row r="101" spans="1:65" s="13" customFormat="1" ht="11.25">
      <c r="B101" s="193"/>
      <c r="C101" s="194"/>
      <c r="D101" s="191" t="s">
        <v>125</v>
      </c>
      <c r="E101" s="195" t="s">
        <v>19</v>
      </c>
      <c r="F101" s="196" t="s">
        <v>144</v>
      </c>
      <c r="G101" s="194"/>
      <c r="H101" s="197">
        <v>691.56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125</v>
      </c>
      <c r="AU101" s="203" t="s">
        <v>82</v>
      </c>
      <c r="AV101" s="13" t="s">
        <v>82</v>
      </c>
      <c r="AW101" s="13" t="s">
        <v>34</v>
      </c>
      <c r="AX101" s="13" t="s">
        <v>80</v>
      </c>
      <c r="AY101" s="203" t="s">
        <v>112</v>
      </c>
    </row>
    <row r="102" spans="1:65" s="2" customFormat="1" ht="37.9" customHeight="1">
      <c r="A102" s="34"/>
      <c r="B102" s="35"/>
      <c r="C102" s="173" t="s">
        <v>145</v>
      </c>
      <c r="D102" s="173" t="s">
        <v>114</v>
      </c>
      <c r="E102" s="174" t="s">
        <v>146</v>
      </c>
      <c r="F102" s="175" t="s">
        <v>147</v>
      </c>
      <c r="G102" s="176" t="s">
        <v>117</v>
      </c>
      <c r="H102" s="177">
        <v>612</v>
      </c>
      <c r="I102" s="178"/>
      <c r="J102" s="179">
        <f>ROUND(I102*H102,2)</f>
        <v>0</v>
      </c>
      <c r="K102" s="175" t="s">
        <v>118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119</v>
      </c>
      <c r="AT102" s="184" t="s">
        <v>114</v>
      </c>
      <c r="AU102" s="184" t="s">
        <v>82</v>
      </c>
      <c r="AY102" s="17" t="s">
        <v>112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80</v>
      </c>
      <c r="BK102" s="185">
        <f>ROUND(I102*H102,2)</f>
        <v>0</v>
      </c>
      <c r="BL102" s="17" t="s">
        <v>119</v>
      </c>
      <c r="BM102" s="184" t="s">
        <v>148</v>
      </c>
    </row>
    <row r="103" spans="1:65" s="2" customFormat="1" ht="11.25">
      <c r="A103" s="34"/>
      <c r="B103" s="35"/>
      <c r="C103" s="36"/>
      <c r="D103" s="186" t="s">
        <v>121</v>
      </c>
      <c r="E103" s="36"/>
      <c r="F103" s="187" t="s">
        <v>149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121</v>
      </c>
      <c r="AU103" s="17" t="s">
        <v>82</v>
      </c>
    </row>
    <row r="104" spans="1:65" s="13" customFormat="1" ht="11.25">
      <c r="B104" s="193"/>
      <c r="C104" s="194"/>
      <c r="D104" s="191" t="s">
        <v>125</v>
      </c>
      <c r="E104" s="195" t="s">
        <v>19</v>
      </c>
      <c r="F104" s="196" t="s">
        <v>132</v>
      </c>
      <c r="G104" s="194"/>
      <c r="H104" s="197">
        <v>612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125</v>
      </c>
      <c r="AU104" s="203" t="s">
        <v>82</v>
      </c>
      <c r="AV104" s="13" t="s">
        <v>82</v>
      </c>
      <c r="AW104" s="13" t="s">
        <v>34</v>
      </c>
      <c r="AX104" s="13" t="s">
        <v>80</v>
      </c>
      <c r="AY104" s="203" t="s">
        <v>112</v>
      </c>
    </row>
    <row r="105" spans="1:65" s="2" customFormat="1" ht="44.25" customHeight="1">
      <c r="A105" s="34"/>
      <c r="B105" s="35"/>
      <c r="C105" s="173" t="s">
        <v>150</v>
      </c>
      <c r="D105" s="173" t="s">
        <v>114</v>
      </c>
      <c r="E105" s="174" t="s">
        <v>151</v>
      </c>
      <c r="F105" s="175" t="s">
        <v>152</v>
      </c>
      <c r="G105" s="176" t="s">
        <v>153</v>
      </c>
      <c r="H105" s="177">
        <v>734.4</v>
      </c>
      <c r="I105" s="178"/>
      <c r="J105" s="179">
        <f>ROUND(I105*H105,2)</f>
        <v>0</v>
      </c>
      <c r="K105" s="175" t="s">
        <v>118</v>
      </c>
      <c r="L105" s="39"/>
      <c r="M105" s="180" t="s">
        <v>19</v>
      </c>
      <c r="N105" s="181" t="s">
        <v>43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119</v>
      </c>
      <c r="AT105" s="184" t="s">
        <v>114</v>
      </c>
      <c r="AU105" s="184" t="s">
        <v>82</v>
      </c>
      <c r="AY105" s="17" t="s">
        <v>112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80</v>
      </c>
      <c r="BK105" s="185">
        <f>ROUND(I105*H105,2)</f>
        <v>0</v>
      </c>
      <c r="BL105" s="17" t="s">
        <v>119</v>
      </c>
      <c r="BM105" s="184" t="s">
        <v>154</v>
      </c>
    </row>
    <row r="106" spans="1:65" s="2" customFormat="1" ht="11.25">
      <c r="A106" s="34"/>
      <c r="B106" s="35"/>
      <c r="C106" s="36"/>
      <c r="D106" s="186" t="s">
        <v>121</v>
      </c>
      <c r="E106" s="36"/>
      <c r="F106" s="187" t="s">
        <v>155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121</v>
      </c>
      <c r="AU106" s="17" t="s">
        <v>82</v>
      </c>
    </row>
    <row r="107" spans="1:65" s="2" customFormat="1" ht="39">
      <c r="A107" s="34"/>
      <c r="B107" s="35"/>
      <c r="C107" s="36"/>
      <c r="D107" s="191" t="s">
        <v>123</v>
      </c>
      <c r="E107" s="36"/>
      <c r="F107" s="192" t="s">
        <v>156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123</v>
      </c>
      <c r="AU107" s="17" t="s">
        <v>82</v>
      </c>
    </row>
    <row r="108" spans="1:65" s="13" customFormat="1" ht="11.25">
      <c r="B108" s="193"/>
      <c r="C108" s="194"/>
      <c r="D108" s="191" t="s">
        <v>125</v>
      </c>
      <c r="E108" s="195" t="s">
        <v>19</v>
      </c>
      <c r="F108" s="196" t="s">
        <v>157</v>
      </c>
      <c r="G108" s="194"/>
      <c r="H108" s="197">
        <v>734.4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125</v>
      </c>
      <c r="AU108" s="203" t="s">
        <v>82</v>
      </c>
      <c r="AV108" s="13" t="s">
        <v>82</v>
      </c>
      <c r="AW108" s="13" t="s">
        <v>34</v>
      </c>
      <c r="AX108" s="13" t="s">
        <v>80</v>
      </c>
      <c r="AY108" s="203" t="s">
        <v>112</v>
      </c>
    </row>
    <row r="109" spans="1:65" s="12" customFormat="1" ht="22.9" customHeight="1">
      <c r="B109" s="157"/>
      <c r="C109" s="158"/>
      <c r="D109" s="159" t="s">
        <v>71</v>
      </c>
      <c r="E109" s="171" t="s">
        <v>119</v>
      </c>
      <c r="F109" s="171" t="s">
        <v>158</v>
      </c>
      <c r="G109" s="158"/>
      <c r="H109" s="158"/>
      <c r="I109" s="161"/>
      <c r="J109" s="172">
        <f>BK109</f>
        <v>0</v>
      </c>
      <c r="K109" s="158"/>
      <c r="L109" s="163"/>
      <c r="M109" s="164"/>
      <c r="N109" s="165"/>
      <c r="O109" s="165"/>
      <c r="P109" s="166">
        <f>SUM(P110:P120)</f>
        <v>0</v>
      </c>
      <c r="Q109" s="165"/>
      <c r="R109" s="166">
        <f>SUM(R110:R120)</f>
        <v>121.70399999999998</v>
      </c>
      <c r="S109" s="165"/>
      <c r="T109" s="167">
        <f>SUM(T110:T120)</f>
        <v>0</v>
      </c>
      <c r="AR109" s="168" t="s">
        <v>80</v>
      </c>
      <c r="AT109" s="169" t="s">
        <v>71</v>
      </c>
      <c r="AU109" s="169" t="s">
        <v>80</v>
      </c>
      <c r="AY109" s="168" t="s">
        <v>112</v>
      </c>
      <c r="BK109" s="170">
        <f>SUM(BK110:BK120)</f>
        <v>0</v>
      </c>
    </row>
    <row r="110" spans="1:65" s="2" customFormat="1" ht="44.25" customHeight="1">
      <c r="A110" s="34"/>
      <c r="B110" s="35"/>
      <c r="C110" s="173" t="s">
        <v>159</v>
      </c>
      <c r="D110" s="173" t="s">
        <v>114</v>
      </c>
      <c r="E110" s="174" t="s">
        <v>160</v>
      </c>
      <c r="F110" s="175" t="s">
        <v>161</v>
      </c>
      <c r="G110" s="176" t="s">
        <v>117</v>
      </c>
      <c r="H110" s="177">
        <v>35</v>
      </c>
      <c r="I110" s="178"/>
      <c r="J110" s="179">
        <f>ROUND(I110*H110,2)</f>
        <v>0</v>
      </c>
      <c r="K110" s="175" t="s">
        <v>19</v>
      </c>
      <c r="L110" s="39"/>
      <c r="M110" s="180" t="s">
        <v>19</v>
      </c>
      <c r="N110" s="181" t="s">
        <v>43</v>
      </c>
      <c r="O110" s="64"/>
      <c r="P110" s="182">
        <f>O110*H110</f>
        <v>0</v>
      </c>
      <c r="Q110" s="182">
        <v>2.4340799999999998</v>
      </c>
      <c r="R110" s="182">
        <f>Q110*H110</f>
        <v>85.192799999999991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119</v>
      </c>
      <c r="AT110" s="184" t="s">
        <v>114</v>
      </c>
      <c r="AU110" s="184" t="s">
        <v>82</v>
      </c>
      <c r="AY110" s="17" t="s">
        <v>112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80</v>
      </c>
      <c r="BK110" s="185">
        <f>ROUND(I110*H110,2)</f>
        <v>0</v>
      </c>
      <c r="BL110" s="17" t="s">
        <v>119</v>
      </c>
      <c r="BM110" s="184" t="s">
        <v>162</v>
      </c>
    </row>
    <row r="111" spans="1:65" s="2" customFormat="1" ht="39">
      <c r="A111" s="34"/>
      <c r="B111" s="35"/>
      <c r="C111" s="36"/>
      <c r="D111" s="191" t="s">
        <v>123</v>
      </c>
      <c r="E111" s="36"/>
      <c r="F111" s="192" t="s">
        <v>163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123</v>
      </c>
      <c r="AU111" s="17" t="s">
        <v>82</v>
      </c>
    </row>
    <row r="112" spans="1:65" s="13" customFormat="1" ht="11.25">
      <c r="B112" s="193"/>
      <c r="C112" s="194"/>
      <c r="D112" s="191" t="s">
        <v>125</v>
      </c>
      <c r="E112" s="195" t="s">
        <v>19</v>
      </c>
      <c r="F112" s="196" t="s">
        <v>126</v>
      </c>
      <c r="G112" s="194"/>
      <c r="H112" s="197">
        <v>35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125</v>
      </c>
      <c r="AU112" s="203" t="s">
        <v>82</v>
      </c>
      <c r="AV112" s="13" t="s">
        <v>82</v>
      </c>
      <c r="AW112" s="13" t="s">
        <v>34</v>
      </c>
      <c r="AX112" s="13" t="s">
        <v>80</v>
      </c>
      <c r="AY112" s="203" t="s">
        <v>112</v>
      </c>
    </row>
    <row r="113" spans="1:65" s="2" customFormat="1" ht="37.9" customHeight="1">
      <c r="A113" s="34"/>
      <c r="B113" s="35"/>
      <c r="C113" s="173" t="s">
        <v>164</v>
      </c>
      <c r="D113" s="173" t="s">
        <v>114</v>
      </c>
      <c r="E113" s="174" t="s">
        <v>165</v>
      </c>
      <c r="F113" s="175" t="s">
        <v>166</v>
      </c>
      <c r="G113" s="176" t="s">
        <v>117</v>
      </c>
      <c r="H113" s="177">
        <v>15</v>
      </c>
      <c r="I113" s="178"/>
      <c r="J113" s="179">
        <f>ROUND(I113*H113,2)</f>
        <v>0</v>
      </c>
      <c r="K113" s="175" t="s">
        <v>118</v>
      </c>
      <c r="L113" s="39"/>
      <c r="M113" s="180" t="s">
        <v>19</v>
      </c>
      <c r="N113" s="181" t="s">
        <v>43</v>
      </c>
      <c r="O113" s="64"/>
      <c r="P113" s="182">
        <f>O113*H113</f>
        <v>0</v>
      </c>
      <c r="Q113" s="182">
        <v>2.4340799999999998</v>
      </c>
      <c r="R113" s="182">
        <f>Q113*H113</f>
        <v>36.511199999999995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119</v>
      </c>
      <c r="AT113" s="184" t="s">
        <v>114</v>
      </c>
      <c r="AU113" s="184" t="s">
        <v>82</v>
      </c>
      <c r="AY113" s="17" t="s">
        <v>112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80</v>
      </c>
      <c r="BK113" s="185">
        <f>ROUND(I113*H113,2)</f>
        <v>0</v>
      </c>
      <c r="BL113" s="17" t="s">
        <v>119</v>
      </c>
      <c r="BM113" s="184" t="s">
        <v>167</v>
      </c>
    </row>
    <row r="114" spans="1:65" s="2" customFormat="1" ht="11.25">
      <c r="A114" s="34"/>
      <c r="B114" s="35"/>
      <c r="C114" s="36"/>
      <c r="D114" s="186" t="s">
        <v>121</v>
      </c>
      <c r="E114" s="36"/>
      <c r="F114" s="187" t="s">
        <v>168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121</v>
      </c>
      <c r="AU114" s="17" t="s">
        <v>82</v>
      </c>
    </row>
    <row r="115" spans="1:65" s="2" customFormat="1" ht="39">
      <c r="A115" s="34"/>
      <c r="B115" s="35"/>
      <c r="C115" s="36"/>
      <c r="D115" s="191" t="s">
        <v>123</v>
      </c>
      <c r="E115" s="36"/>
      <c r="F115" s="192" t="s">
        <v>169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123</v>
      </c>
      <c r="AU115" s="17" t="s">
        <v>82</v>
      </c>
    </row>
    <row r="116" spans="1:65" s="13" customFormat="1" ht="11.25">
      <c r="B116" s="193"/>
      <c r="C116" s="194"/>
      <c r="D116" s="191" t="s">
        <v>125</v>
      </c>
      <c r="E116" s="195" t="s">
        <v>19</v>
      </c>
      <c r="F116" s="196" t="s">
        <v>170</v>
      </c>
      <c r="G116" s="194"/>
      <c r="H116" s="197">
        <v>15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125</v>
      </c>
      <c r="AU116" s="203" t="s">
        <v>82</v>
      </c>
      <c r="AV116" s="13" t="s">
        <v>82</v>
      </c>
      <c r="AW116" s="13" t="s">
        <v>34</v>
      </c>
      <c r="AX116" s="13" t="s">
        <v>80</v>
      </c>
      <c r="AY116" s="203" t="s">
        <v>112</v>
      </c>
    </row>
    <row r="117" spans="1:65" s="2" customFormat="1" ht="49.15" customHeight="1">
      <c r="A117" s="34"/>
      <c r="B117" s="35"/>
      <c r="C117" s="173" t="s">
        <v>171</v>
      </c>
      <c r="D117" s="173" t="s">
        <v>114</v>
      </c>
      <c r="E117" s="174" t="s">
        <v>172</v>
      </c>
      <c r="F117" s="175" t="s">
        <v>173</v>
      </c>
      <c r="G117" s="176" t="s">
        <v>174</v>
      </c>
      <c r="H117" s="177">
        <v>10</v>
      </c>
      <c r="I117" s="178"/>
      <c r="J117" s="179">
        <f>ROUND(I117*H117,2)</f>
        <v>0</v>
      </c>
      <c r="K117" s="175" t="s">
        <v>118</v>
      </c>
      <c r="L117" s="39"/>
      <c r="M117" s="180" t="s">
        <v>19</v>
      </c>
      <c r="N117" s="181" t="s">
        <v>43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119</v>
      </c>
      <c r="AT117" s="184" t="s">
        <v>114</v>
      </c>
      <c r="AU117" s="184" t="s">
        <v>82</v>
      </c>
      <c r="AY117" s="17" t="s">
        <v>112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80</v>
      </c>
      <c r="BK117" s="185">
        <f>ROUND(I117*H117,2)</f>
        <v>0</v>
      </c>
      <c r="BL117" s="17" t="s">
        <v>119</v>
      </c>
      <c r="BM117" s="184" t="s">
        <v>175</v>
      </c>
    </row>
    <row r="118" spans="1:65" s="2" customFormat="1" ht="11.25">
      <c r="A118" s="34"/>
      <c r="B118" s="35"/>
      <c r="C118" s="36"/>
      <c r="D118" s="186" t="s">
        <v>121</v>
      </c>
      <c r="E118" s="36"/>
      <c r="F118" s="187" t="s">
        <v>176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121</v>
      </c>
      <c r="AU118" s="17" t="s">
        <v>82</v>
      </c>
    </row>
    <row r="119" spans="1:65" s="2" customFormat="1" ht="29.25">
      <c r="A119" s="34"/>
      <c r="B119" s="35"/>
      <c r="C119" s="36"/>
      <c r="D119" s="191" t="s">
        <v>123</v>
      </c>
      <c r="E119" s="36"/>
      <c r="F119" s="192" t="s">
        <v>177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123</v>
      </c>
      <c r="AU119" s="17" t="s">
        <v>82</v>
      </c>
    </row>
    <row r="120" spans="1:65" s="13" customFormat="1" ht="11.25">
      <c r="B120" s="193"/>
      <c r="C120" s="194"/>
      <c r="D120" s="191" t="s">
        <v>125</v>
      </c>
      <c r="E120" s="195" t="s">
        <v>19</v>
      </c>
      <c r="F120" s="196" t="s">
        <v>178</v>
      </c>
      <c r="G120" s="194"/>
      <c r="H120" s="197">
        <v>10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125</v>
      </c>
      <c r="AU120" s="203" t="s">
        <v>82</v>
      </c>
      <c r="AV120" s="13" t="s">
        <v>82</v>
      </c>
      <c r="AW120" s="13" t="s">
        <v>34</v>
      </c>
      <c r="AX120" s="13" t="s">
        <v>80</v>
      </c>
      <c r="AY120" s="203" t="s">
        <v>112</v>
      </c>
    </row>
    <row r="121" spans="1:65" s="12" customFormat="1" ht="22.9" customHeight="1">
      <c r="B121" s="157"/>
      <c r="C121" s="158"/>
      <c r="D121" s="159" t="s">
        <v>71</v>
      </c>
      <c r="E121" s="171" t="s">
        <v>179</v>
      </c>
      <c r="F121" s="171" t="s">
        <v>180</v>
      </c>
      <c r="G121" s="158"/>
      <c r="H121" s="158"/>
      <c r="I121" s="161"/>
      <c r="J121" s="172">
        <f>BK121</f>
        <v>0</v>
      </c>
      <c r="K121" s="158"/>
      <c r="L121" s="163"/>
      <c r="M121" s="164"/>
      <c r="N121" s="165"/>
      <c r="O121" s="165"/>
      <c r="P121" s="166">
        <f>SUM(P122:P123)</f>
        <v>0</v>
      </c>
      <c r="Q121" s="165"/>
      <c r="R121" s="166">
        <f>SUM(R122:R123)</f>
        <v>0</v>
      </c>
      <c r="S121" s="165"/>
      <c r="T121" s="167">
        <f>SUM(T122:T123)</f>
        <v>0</v>
      </c>
      <c r="AR121" s="168" t="s">
        <v>80</v>
      </c>
      <c r="AT121" s="169" t="s">
        <v>71</v>
      </c>
      <c r="AU121" s="169" t="s">
        <v>80</v>
      </c>
      <c r="AY121" s="168" t="s">
        <v>112</v>
      </c>
      <c r="BK121" s="170">
        <f>SUM(BK122:BK123)</f>
        <v>0</v>
      </c>
    </row>
    <row r="122" spans="1:65" s="2" customFormat="1" ht="21.75" customHeight="1">
      <c r="A122" s="34"/>
      <c r="B122" s="35"/>
      <c r="C122" s="173" t="s">
        <v>178</v>
      </c>
      <c r="D122" s="173" t="s">
        <v>114</v>
      </c>
      <c r="E122" s="174" t="s">
        <v>181</v>
      </c>
      <c r="F122" s="175" t="s">
        <v>182</v>
      </c>
      <c r="G122" s="176" t="s">
        <v>153</v>
      </c>
      <c r="H122" s="177">
        <v>121.70399999999999</v>
      </c>
      <c r="I122" s="178"/>
      <c r="J122" s="179">
        <f>ROUND(I122*H122,2)</f>
        <v>0</v>
      </c>
      <c r="K122" s="175" t="s">
        <v>118</v>
      </c>
      <c r="L122" s="39"/>
      <c r="M122" s="180" t="s">
        <v>19</v>
      </c>
      <c r="N122" s="181" t="s">
        <v>43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119</v>
      </c>
      <c r="AT122" s="184" t="s">
        <v>114</v>
      </c>
      <c r="AU122" s="184" t="s">
        <v>82</v>
      </c>
      <c r="AY122" s="17" t="s">
        <v>112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80</v>
      </c>
      <c r="BK122" s="185">
        <f>ROUND(I122*H122,2)</f>
        <v>0</v>
      </c>
      <c r="BL122" s="17" t="s">
        <v>119</v>
      </c>
      <c r="BM122" s="184" t="s">
        <v>183</v>
      </c>
    </row>
    <row r="123" spans="1:65" s="2" customFormat="1" ht="11.25">
      <c r="A123" s="34"/>
      <c r="B123" s="35"/>
      <c r="C123" s="36"/>
      <c r="D123" s="186" t="s">
        <v>121</v>
      </c>
      <c r="E123" s="36"/>
      <c r="F123" s="187" t="s">
        <v>184</v>
      </c>
      <c r="G123" s="36"/>
      <c r="H123" s="36"/>
      <c r="I123" s="188"/>
      <c r="J123" s="36"/>
      <c r="K123" s="36"/>
      <c r="L123" s="39"/>
      <c r="M123" s="204"/>
      <c r="N123" s="205"/>
      <c r="O123" s="206"/>
      <c r="P123" s="206"/>
      <c r="Q123" s="206"/>
      <c r="R123" s="206"/>
      <c r="S123" s="206"/>
      <c r="T123" s="207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121</v>
      </c>
      <c r="AU123" s="17" t="s">
        <v>82</v>
      </c>
    </row>
    <row r="124" spans="1:65" s="2" customFormat="1" ht="6.95" customHeight="1">
      <c r="A124" s="34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vOJEgONU+EkjyukDdqAz7dm/o9gtiXcE4Xjnf7bhmhQVF1Syt43nQpZkWFP3Qq9NwgIHy+15/mJFImoFtdgyIA==" saltValue="LqMbTG4lW1USqbQbRi89A1swjOWT4/GPkIVg3wbaW9WRvye035WFzecjoRrFBZ9waYJoAjBD/DmaCz9NX0VPgA==" spinCount="100000" sheet="1" objects="1" scenarios="1" formatColumns="0" formatRows="0" autoFilter="0"/>
  <autoFilter ref="C82:K12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5" r:id="rId3"/>
    <hyperlink ref="F99" r:id="rId4"/>
    <hyperlink ref="F103" r:id="rId5"/>
    <hyperlink ref="F106" r:id="rId6"/>
    <hyperlink ref="F114" r:id="rId7"/>
    <hyperlink ref="F118" r:id="rId8"/>
    <hyperlink ref="F123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38" t="str">
        <f>'Rekapitulace stavby'!K6</f>
        <v>VN Bílovec - odtěžení sedimentační nádrže</v>
      </c>
      <c r="F7" s="339"/>
      <c r="G7" s="339"/>
      <c r="H7" s="339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0" t="s">
        <v>185</v>
      </c>
      <c r="F9" s="341"/>
      <c r="G9" s="341"/>
      <c r="H9" s="34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25. 4. 2024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42" t="str">
        <f>'Rekapitulace stavby'!E14</f>
        <v>Vyplň údaj</v>
      </c>
      <c r="F18" s="343"/>
      <c r="G18" s="343"/>
      <c r="H18" s="343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33</v>
      </c>
      <c r="F21" s="34"/>
      <c r="G21" s="34"/>
      <c r="H21" s="34"/>
      <c r="I21" s="105" t="s">
        <v>29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33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44" t="s">
        <v>19</v>
      </c>
      <c r="F27" s="344"/>
      <c r="G27" s="344"/>
      <c r="H27" s="34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ROUND((SUM(BE83:BE122)),  2)</f>
        <v>0</v>
      </c>
      <c r="G33" s="34"/>
      <c r="H33" s="34"/>
      <c r="I33" s="118">
        <v>0.21</v>
      </c>
      <c r="J33" s="117">
        <f>ROUND(((SUM(BE83:BE122))*I33),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ROUND((SUM(BF83:BF122)),  2)</f>
        <v>0</v>
      </c>
      <c r="G34" s="34"/>
      <c r="H34" s="34"/>
      <c r="I34" s="118">
        <v>0.12</v>
      </c>
      <c r="J34" s="117">
        <f>ROUND(((SUM(BF83:BF122))*I34),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ROUND((SUM(BG83:BG122)),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ROUND((SUM(BH83:BH122)),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ROUND((SUM(BI83:BI122)),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45" t="str">
        <f>E7</f>
        <v>VN Bílovec - odtěžení sedimentační nádrže</v>
      </c>
      <c r="F48" s="346"/>
      <c r="G48" s="346"/>
      <c r="H48" s="34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VON - Vedlejší a ostatní náklady</v>
      </c>
      <c r="F50" s="347"/>
      <c r="G50" s="347"/>
      <c r="H50" s="34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Bílovec</v>
      </c>
      <c r="G52" s="36"/>
      <c r="H52" s="36"/>
      <c r="I52" s="29" t="s">
        <v>23</v>
      </c>
      <c r="J52" s="59" t="str">
        <f>IF(J12="","",J12)</f>
        <v>25. 4. 2024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Odry, státní podnik</v>
      </c>
      <c r="G54" s="36"/>
      <c r="H54" s="36"/>
      <c r="I54" s="29" t="s">
        <v>32</v>
      </c>
      <c r="J54" s="32" t="str">
        <f>E21</f>
        <v>Ing. Dalibor Rajnoch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Ing. Dalibor Rajnoch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186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187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188</v>
      </c>
      <c r="E62" s="143"/>
      <c r="F62" s="143"/>
      <c r="G62" s="143"/>
      <c r="H62" s="143"/>
      <c r="I62" s="143"/>
      <c r="J62" s="144">
        <f>J106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189</v>
      </c>
      <c r="E63" s="143"/>
      <c r="F63" s="143"/>
      <c r="G63" s="143"/>
      <c r="H63" s="143"/>
      <c r="I63" s="143"/>
      <c r="J63" s="144">
        <f>J118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97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45" t="str">
        <f>E7</f>
        <v>VN Bílovec - odtěžení sedimentační nádrže</v>
      </c>
      <c r="F73" s="346"/>
      <c r="G73" s="346"/>
      <c r="H73" s="34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87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17" t="str">
        <f>E9</f>
        <v>VON - Vedlejší a ostatní náklady</v>
      </c>
      <c r="F75" s="347"/>
      <c r="G75" s="347"/>
      <c r="H75" s="347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Bílovec</v>
      </c>
      <c r="G77" s="36"/>
      <c r="H77" s="36"/>
      <c r="I77" s="29" t="s">
        <v>23</v>
      </c>
      <c r="J77" s="59" t="str">
        <f>IF(J12="","",J12)</f>
        <v>25. 4. 2024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Odry, státní podnik</v>
      </c>
      <c r="G79" s="36"/>
      <c r="H79" s="36"/>
      <c r="I79" s="29" t="s">
        <v>32</v>
      </c>
      <c r="J79" s="32" t="str">
        <f>E21</f>
        <v>Ing. Dalibor Rajnoch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30</v>
      </c>
      <c r="D80" s="36"/>
      <c r="E80" s="36"/>
      <c r="F80" s="27" t="str">
        <f>IF(E18="","",E18)</f>
        <v>Vyplň údaj</v>
      </c>
      <c r="G80" s="36"/>
      <c r="H80" s="36"/>
      <c r="I80" s="29" t="s">
        <v>35</v>
      </c>
      <c r="J80" s="32" t="str">
        <f>E24</f>
        <v>Ing. Dalibor Rajnoch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98</v>
      </c>
      <c r="D82" s="149" t="s">
        <v>57</v>
      </c>
      <c r="E82" s="149" t="s">
        <v>53</v>
      </c>
      <c r="F82" s="149" t="s">
        <v>54</v>
      </c>
      <c r="G82" s="149" t="s">
        <v>99</v>
      </c>
      <c r="H82" s="149" t="s">
        <v>100</v>
      </c>
      <c r="I82" s="149" t="s">
        <v>101</v>
      </c>
      <c r="J82" s="149" t="s">
        <v>91</v>
      </c>
      <c r="K82" s="150" t="s">
        <v>102</v>
      </c>
      <c r="L82" s="151"/>
      <c r="M82" s="68" t="s">
        <v>19</v>
      </c>
      <c r="N82" s="69" t="s">
        <v>42</v>
      </c>
      <c r="O82" s="69" t="s">
        <v>103</v>
      </c>
      <c r="P82" s="69" t="s">
        <v>104</v>
      </c>
      <c r="Q82" s="69" t="s">
        <v>105</v>
      </c>
      <c r="R82" s="69" t="s">
        <v>106</v>
      </c>
      <c r="S82" s="69" t="s">
        <v>107</v>
      </c>
      <c r="T82" s="70" t="s">
        <v>108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109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>
        <f>P84</f>
        <v>0</v>
      </c>
      <c r="Q83" s="72"/>
      <c r="R83" s="154">
        <f>R84</f>
        <v>0</v>
      </c>
      <c r="S83" s="72"/>
      <c r="T83" s="155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71</v>
      </c>
      <c r="AU83" s="17" t="s">
        <v>92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71</v>
      </c>
      <c r="E84" s="160" t="s">
        <v>190</v>
      </c>
      <c r="F84" s="160" t="s">
        <v>191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P85+P106+P118</f>
        <v>0</v>
      </c>
      <c r="Q84" s="165"/>
      <c r="R84" s="166">
        <f>R85+R106+R118</f>
        <v>0</v>
      </c>
      <c r="S84" s="165"/>
      <c r="T84" s="167">
        <f>T85+T106+T118</f>
        <v>0</v>
      </c>
      <c r="AR84" s="168" t="s">
        <v>145</v>
      </c>
      <c r="AT84" s="169" t="s">
        <v>71</v>
      </c>
      <c r="AU84" s="169" t="s">
        <v>72</v>
      </c>
      <c r="AY84" s="168" t="s">
        <v>112</v>
      </c>
      <c r="BK84" s="170">
        <f>BK85+BK106+BK118</f>
        <v>0</v>
      </c>
    </row>
    <row r="85" spans="1:65" s="12" customFormat="1" ht="22.9" customHeight="1">
      <c r="B85" s="157"/>
      <c r="C85" s="158"/>
      <c r="D85" s="159" t="s">
        <v>71</v>
      </c>
      <c r="E85" s="171" t="s">
        <v>192</v>
      </c>
      <c r="F85" s="171" t="s">
        <v>193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SUM(P86:P105)</f>
        <v>0</v>
      </c>
      <c r="Q85" s="165"/>
      <c r="R85" s="166">
        <f>SUM(R86:R105)</f>
        <v>0</v>
      </c>
      <c r="S85" s="165"/>
      <c r="T85" s="167">
        <f>SUM(T86:T105)</f>
        <v>0</v>
      </c>
      <c r="AR85" s="168" t="s">
        <v>145</v>
      </c>
      <c r="AT85" s="169" t="s">
        <v>71</v>
      </c>
      <c r="AU85" s="169" t="s">
        <v>80</v>
      </c>
      <c r="AY85" s="168" t="s">
        <v>112</v>
      </c>
      <c r="BK85" s="170">
        <f>SUM(BK86:BK105)</f>
        <v>0</v>
      </c>
    </row>
    <row r="86" spans="1:65" s="2" customFormat="1" ht="16.5" customHeight="1">
      <c r="A86" s="34"/>
      <c r="B86" s="35"/>
      <c r="C86" s="173" t="s">
        <v>80</v>
      </c>
      <c r="D86" s="173" t="s">
        <v>114</v>
      </c>
      <c r="E86" s="174" t="s">
        <v>194</v>
      </c>
      <c r="F86" s="175" t="s">
        <v>195</v>
      </c>
      <c r="G86" s="176" t="s">
        <v>196</v>
      </c>
      <c r="H86" s="177">
        <v>1</v>
      </c>
      <c r="I86" s="178"/>
      <c r="J86" s="179">
        <f>ROUND(I86*H86,2)</f>
        <v>0</v>
      </c>
      <c r="K86" s="175" t="s">
        <v>118</v>
      </c>
      <c r="L86" s="39"/>
      <c r="M86" s="180" t="s">
        <v>19</v>
      </c>
      <c r="N86" s="181" t="s">
        <v>43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197</v>
      </c>
      <c r="AT86" s="184" t="s">
        <v>114</v>
      </c>
      <c r="AU86" s="184" t="s">
        <v>82</v>
      </c>
      <c r="AY86" s="17" t="s">
        <v>112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80</v>
      </c>
      <c r="BK86" s="185">
        <f>ROUND(I86*H86,2)</f>
        <v>0</v>
      </c>
      <c r="BL86" s="17" t="s">
        <v>197</v>
      </c>
      <c r="BM86" s="184" t="s">
        <v>198</v>
      </c>
    </row>
    <row r="87" spans="1:65" s="2" customFormat="1" ht="11.25">
      <c r="A87" s="34"/>
      <c r="B87" s="35"/>
      <c r="C87" s="36"/>
      <c r="D87" s="186" t="s">
        <v>121</v>
      </c>
      <c r="E87" s="36"/>
      <c r="F87" s="187" t="s">
        <v>199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121</v>
      </c>
      <c r="AU87" s="17" t="s">
        <v>82</v>
      </c>
    </row>
    <row r="88" spans="1:65" s="2" customFormat="1" ht="29.25">
      <c r="A88" s="34"/>
      <c r="B88" s="35"/>
      <c r="C88" s="36"/>
      <c r="D88" s="191" t="s">
        <v>123</v>
      </c>
      <c r="E88" s="36"/>
      <c r="F88" s="192" t="s">
        <v>200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123</v>
      </c>
      <c r="AU88" s="17" t="s">
        <v>82</v>
      </c>
    </row>
    <row r="89" spans="1:65" s="13" customFormat="1" ht="11.25">
      <c r="B89" s="193"/>
      <c r="C89" s="194"/>
      <c r="D89" s="191" t="s">
        <v>125</v>
      </c>
      <c r="E89" s="195" t="s">
        <v>19</v>
      </c>
      <c r="F89" s="196" t="s">
        <v>80</v>
      </c>
      <c r="G89" s="194"/>
      <c r="H89" s="197">
        <v>1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125</v>
      </c>
      <c r="AU89" s="203" t="s">
        <v>82</v>
      </c>
      <c r="AV89" s="13" t="s">
        <v>82</v>
      </c>
      <c r="AW89" s="13" t="s">
        <v>34</v>
      </c>
      <c r="AX89" s="13" t="s">
        <v>80</v>
      </c>
      <c r="AY89" s="203" t="s">
        <v>112</v>
      </c>
    </row>
    <row r="90" spans="1:65" s="2" customFormat="1" ht="16.5" customHeight="1">
      <c r="A90" s="34"/>
      <c r="B90" s="35"/>
      <c r="C90" s="173" t="s">
        <v>82</v>
      </c>
      <c r="D90" s="173" t="s">
        <v>114</v>
      </c>
      <c r="E90" s="174" t="s">
        <v>201</v>
      </c>
      <c r="F90" s="175" t="s">
        <v>202</v>
      </c>
      <c r="G90" s="176" t="s">
        <v>196</v>
      </c>
      <c r="H90" s="177">
        <v>1</v>
      </c>
      <c r="I90" s="178"/>
      <c r="J90" s="179">
        <f>ROUND(I90*H90,2)</f>
        <v>0</v>
      </c>
      <c r="K90" s="175" t="s">
        <v>118</v>
      </c>
      <c r="L90" s="39"/>
      <c r="M90" s="180" t="s">
        <v>19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197</v>
      </c>
      <c r="AT90" s="184" t="s">
        <v>114</v>
      </c>
      <c r="AU90" s="184" t="s">
        <v>82</v>
      </c>
      <c r="AY90" s="17" t="s">
        <v>112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197</v>
      </c>
      <c r="BM90" s="184" t="s">
        <v>203</v>
      </c>
    </row>
    <row r="91" spans="1:65" s="2" customFormat="1" ht="11.25">
      <c r="A91" s="34"/>
      <c r="B91" s="35"/>
      <c r="C91" s="36"/>
      <c r="D91" s="186" t="s">
        <v>121</v>
      </c>
      <c r="E91" s="36"/>
      <c r="F91" s="187" t="s">
        <v>204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121</v>
      </c>
      <c r="AU91" s="17" t="s">
        <v>82</v>
      </c>
    </row>
    <row r="92" spans="1:65" s="2" customFormat="1" ht="68.25">
      <c r="A92" s="34"/>
      <c r="B92" s="35"/>
      <c r="C92" s="36"/>
      <c r="D92" s="191" t="s">
        <v>123</v>
      </c>
      <c r="E92" s="36"/>
      <c r="F92" s="192" t="s">
        <v>205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123</v>
      </c>
      <c r="AU92" s="17" t="s">
        <v>82</v>
      </c>
    </row>
    <row r="93" spans="1:65" s="13" customFormat="1" ht="11.25">
      <c r="B93" s="193"/>
      <c r="C93" s="194"/>
      <c r="D93" s="191" t="s">
        <v>125</v>
      </c>
      <c r="E93" s="195" t="s">
        <v>19</v>
      </c>
      <c r="F93" s="196" t="s">
        <v>80</v>
      </c>
      <c r="G93" s="194"/>
      <c r="H93" s="197">
        <v>1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125</v>
      </c>
      <c r="AU93" s="203" t="s">
        <v>82</v>
      </c>
      <c r="AV93" s="13" t="s">
        <v>82</v>
      </c>
      <c r="AW93" s="13" t="s">
        <v>34</v>
      </c>
      <c r="AX93" s="13" t="s">
        <v>80</v>
      </c>
      <c r="AY93" s="203" t="s">
        <v>112</v>
      </c>
    </row>
    <row r="94" spans="1:65" s="2" customFormat="1" ht="16.5" customHeight="1">
      <c r="A94" s="34"/>
      <c r="B94" s="35"/>
      <c r="C94" s="173" t="s">
        <v>133</v>
      </c>
      <c r="D94" s="173" t="s">
        <v>114</v>
      </c>
      <c r="E94" s="174" t="s">
        <v>206</v>
      </c>
      <c r="F94" s="175" t="s">
        <v>207</v>
      </c>
      <c r="G94" s="176" t="s">
        <v>196</v>
      </c>
      <c r="H94" s="177">
        <v>1</v>
      </c>
      <c r="I94" s="178"/>
      <c r="J94" s="179">
        <f>ROUND(I94*H94,2)</f>
        <v>0</v>
      </c>
      <c r="K94" s="175" t="s">
        <v>118</v>
      </c>
      <c r="L94" s="39"/>
      <c r="M94" s="180" t="s">
        <v>19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197</v>
      </c>
      <c r="AT94" s="184" t="s">
        <v>114</v>
      </c>
      <c r="AU94" s="184" t="s">
        <v>82</v>
      </c>
      <c r="AY94" s="17" t="s">
        <v>112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197</v>
      </c>
      <c r="BM94" s="184" t="s">
        <v>208</v>
      </c>
    </row>
    <row r="95" spans="1:65" s="2" customFormat="1" ht="11.25">
      <c r="A95" s="34"/>
      <c r="B95" s="35"/>
      <c r="C95" s="36"/>
      <c r="D95" s="186" t="s">
        <v>121</v>
      </c>
      <c r="E95" s="36"/>
      <c r="F95" s="187" t="s">
        <v>209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121</v>
      </c>
      <c r="AU95" s="17" t="s">
        <v>82</v>
      </c>
    </row>
    <row r="96" spans="1:65" s="2" customFormat="1" ht="58.5">
      <c r="A96" s="34"/>
      <c r="B96" s="35"/>
      <c r="C96" s="36"/>
      <c r="D96" s="191" t="s">
        <v>123</v>
      </c>
      <c r="E96" s="36"/>
      <c r="F96" s="192" t="s">
        <v>210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123</v>
      </c>
      <c r="AU96" s="17" t="s">
        <v>82</v>
      </c>
    </row>
    <row r="97" spans="1:65" s="13" customFormat="1" ht="11.25">
      <c r="B97" s="193"/>
      <c r="C97" s="194"/>
      <c r="D97" s="191" t="s">
        <v>125</v>
      </c>
      <c r="E97" s="195" t="s">
        <v>19</v>
      </c>
      <c r="F97" s="196" t="s">
        <v>80</v>
      </c>
      <c r="G97" s="194"/>
      <c r="H97" s="197">
        <v>1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125</v>
      </c>
      <c r="AU97" s="203" t="s">
        <v>82</v>
      </c>
      <c r="AV97" s="13" t="s">
        <v>82</v>
      </c>
      <c r="AW97" s="13" t="s">
        <v>34</v>
      </c>
      <c r="AX97" s="13" t="s">
        <v>80</v>
      </c>
      <c r="AY97" s="203" t="s">
        <v>112</v>
      </c>
    </row>
    <row r="98" spans="1:65" s="2" customFormat="1" ht="16.5" customHeight="1">
      <c r="A98" s="34"/>
      <c r="B98" s="35"/>
      <c r="C98" s="173" t="s">
        <v>119</v>
      </c>
      <c r="D98" s="173" t="s">
        <v>114</v>
      </c>
      <c r="E98" s="174" t="s">
        <v>211</v>
      </c>
      <c r="F98" s="175" t="s">
        <v>212</v>
      </c>
      <c r="G98" s="176" t="s">
        <v>196</v>
      </c>
      <c r="H98" s="177">
        <v>1</v>
      </c>
      <c r="I98" s="178"/>
      <c r="J98" s="179">
        <f>ROUND(I98*H98,2)</f>
        <v>0</v>
      </c>
      <c r="K98" s="175" t="s">
        <v>118</v>
      </c>
      <c r="L98" s="39"/>
      <c r="M98" s="180" t="s">
        <v>19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197</v>
      </c>
      <c r="AT98" s="184" t="s">
        <v>114</v>
      </c>
      <c r="AU98" s="184" t="s">
        <v>82</v>
      </c>
      <c r="AY98" s="17" t="s">
        <v>112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197</v>
      </c>
      <c r="BM98" s="184" t="s">
        <v>213</v>
      </c>
    </row>
    <row r="99" spans="1:65" s="2" customFormat="1" ht="11.25">
      <c r="A99" s="34"/>
      <c r="B99" s="35"/>
      <c r="C99" s="36"/>
      <c r="D99" s="186" t="s">
        <v>121</v>
      </c>
      <c r="E99" s="36"/>
      <c r="F99" s="187" t="s">
        <v>214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121</v>
      </c>
      <c r="AU99" s="17" t="s">
        <v>82</v>
      </c>
    </row>
    <row r="100" spans="1:65" s="2" customFormat="1" ht="58.5">
      <c r="A100" s="34"/>
      <c r="B100" s="35"/>
      <c r="C100" s="36"/>
      <c r="D100" s="191" t="s">
        <v>123</v>
      </c>
      <c r="E100" s="36"/>
      <c r="F100" s="192" t="s">
        <v>215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123</v>
      </c>
      <c r="AU100" s="17" t="s">
        <v>82</v>
      </c>
    </row>
    <row r="101" spans="1:65" s="13" customFormat="1" ht="11.25">
      <c r="B101" s="193"/>
      <c r="C101" s="194"/>
      <c r="D101" s="191" t="s">
        <v>125</v>
      </c>
      <c r="E101" s="195" t="s">
        <v>19</v>
      </c>
      <c r="F101" s="196" t="s">
        <v>80</v>
      </c>
      <c r="G101" s="194"/>
      <c r="H101" s="197">
        <v>1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125</v>
      </c>
      <c r="AU101" s="203" t="s">
        <v>82</v>
      </c>
      <c r="AV101" s="13" t="s">
        <v>82</v>
      </c>
      <c r="AW101" s="13" t="s">
        <v>34</v>
      </c>
      <c r="AX101" s="13" t="s">
        <v>80</v>
      </c>
      <c r="AY101" s="203" t="s">
        <v>112</v>
      </c>
    </row>
    <row r="102" spans="1:65" s="2" customFormat="1" ht="16.5" customHeight="1">
      <c r="A102" s="34"/>
      <c r="B102" s="35"/>
      <c r="C102" s="173" t="s">
        <v>145</v>
      </c>
      <c r="D102" s="173" t="s">
        <v>114</v>
      </c>
      <c r="E102" s="174" t="s">
        <v>216</v>
      </c>
      <c r="F102" s="175" t="s">
        <v>217</v>
      </c>
      <c r="G102" s="176" t="s">
        <v>196</v>
      </c>
      <c r="H102" s="177">
        <v>1</v>
      </c>
      <c r="I102" s="178"/>
      <c r="J102" s="179">
        <f>ROUND(I102*H102,2)</f>
        <v>0</v>
      </c>
      <c r="K102" s="175" t="s">
        <v>118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197</v>
      </c>
      <c r="AT102" s="184" t="s">
        <v>114</v>
      </c>
      <c r="AU102" s="184" t="s">
        <v>82</v>
      </c>
      <c r="AY102" s="17" t="s">
        <v>112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80</v>
      </c>
      <c r="BK102" s="185">
        <f>ROUND(I102*H102,2)</f>
        <v>0</v>
      </c>
      <c r="BL102" s="17" t="s">
        <v>197</v>
      </c>
      <c r="BM102" s="184" t="s">
        <v>218</v>
      </c>
    </row>
    <row r="103" spans="1:65" s="2" customFormat="1" ht="11.25">
      <c r="A103" s="34"/>
      <c r="B103" s="35"/>
      <c r="C103" s="36"/>
      <c r="D103" s="186" t="s">
        <v>121</v>
      </c>
      <c r="E103" s="36"/>
      <c r="F103" s="187" t="s">
        <v>219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121</v>
      </c>
      <c r="AU103" s="17" t="s">
        <v>82</v>
      </c>
    </row>
    <row r="104" spans="1:65" s="2" customFormat="1" ht="39">
      <c r="A104" s="34"/>
      <c r="B104" s="35"/>
      <c r="C104" s="36"/>
      <c r="D104" s="191" t="s">
        <v>123</v>
      </c>
      <c r="E104" s="36"/>
      <c r="F104" s="192" t="s">
        <v>220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123</v>
      </c>
      <c r="AU104" s="17" t="s">
        <v>82</v>
      </c>
    </row>
    <row r="105" spans="1:65" s="13" customFormat="1" ht="11.25">
      <c r="B105" s="193"/>
      <c r="C105" s="194"/>
      <c r="D105" s="191" t="s">
        <v>125</v>
      </c>
      <c r="E105" s="195" t="s">
        <v>19</v>
      </c>
      <c r="F105" s="196" t="s">
        <v>80</v>
      </c>
      <c r="G105" s="194"/>
      <c r="H105" s="197">
        <v>1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125</v>
      </c>
      <c r="AU105" s="203" t="s">
        <v>82</v>
      </c>
      <c r="AV105" s="13" t="s">
        <v>82</v>
      </c>
      <c r="AW105" s="13" t="s">
        <v>34</v>
      </c>
      <c r="AX105" s="13" t="s">
        <v>80</v>
      </c>
      <c r="AY105" s="203" t="s">
        <v>112</v>
      </c>
    </row>
    <row r="106" spans="1:65" s="12" customFormat="1" ht="22.9" customHeight="1">
      <c r="B106" s="157"/>
      <c r="C106" s="158"/>
      <c r="D106" s="159" t="s">
        <v>71</v>
      </c>
      <c r="E106" s="171" t="s">
        <v>221</v>
      </c>
      <c r="F106" s="171" t="s">
        <v>222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SUM(P107:P117)</f>
        <v>0</v>
      </c>
      <c r="Q106" s="165"/>
      <c r="R106" s="166">
        <f>SUM(R107:R117)</f>
        <v>0</v>
      </c>
      <c r="S106" s="165"/>
      <c r="T106" s="167">
        <f>SUM(T107:T117)</f>
        <v>0</v>
      </c>
      <c r="AR106" s="168" t="s">
        <v>145</v>
      </c>
      <c r="AT106" s="169" t="s">
        <v>71</v>
      </c>
      <c r="AU106" s="169" t="s">
        <v>80</v>
      </c>
      <c r="AY106" s="168" t="s">
        <v>112</v>
      </c>
      <c r="BK106" s="170">
        <f>SUM(BK107:BK117)</f>
        <v>0</v>
      </c>
    </row>
    <row r="107" spans="1:65" s="2" customFormat="1" ht="16.5" customHeight="1">
      <c r="A107" s="34"/>
      <c r="B107" s="35"/>
      <c r="C107" s="173" t="s">
        <v>150</v>
      </c>
      <c r="D107" s="173" t="s">
        <v>114</v>
      </c>
      <c r="E107" s="174" t="s">
        <v>223</v>
      </c>
      <c r="F107" s="175" t="s">
        <v>222</v>
      </c>
      <c r="G107" s="176" t="s">
        <v>196</v>
      </c>
      <c r="H107" s="177">
        <v>1</v>
      </c>
      <c r="I107" s="178"/>
      <c r="J107" s="179">
        <f>ROUND(I107*H107,2)</f>
        <v>0</v>
      </c>
      <c r="K107" s="175" t="s">
        <v>118</v>
      </c>
      <c r="L107" s="39"/>
      <c r="M107" s="180" t="s">
        <v>19</v>
      </c>
      <c r="N107" s="181" t="s">
        <v>43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197</v>
      </c>
      <c r="AT107" s="184" t="s">
        <v>114</v>
      </c>
      <c r="AU107" s="184" t="s">
        <v>82</v>
      </c>
      <c r="AY107" s="17" t="s">
        <v>112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80</v>
      </c>
      <c r="BK107" s="185">
        <f>ROUND(I107*H107,2)</f>
        <v>0</v>
      </c>
      <c r="BL107" s="17" t="s">
        <v>197</v>
      </c>
      <c r="BM107" s="184" t="s">
        <v>224</v>
      </c>
    </row>
    <row r="108" spans="1:65" s="2" customFormat="1" ht="11.25">
      <c r="A108" s="34"/>
      <c r="B108" s="35"/>
      <c r="C108" s="36"/>
      <c r="D108" s="186" t="s">
        <v>121</v>
      </c>
      <c r="E108" s="36"/>
      <c r="F108" s="187" t="s">
        <v>225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121</v>
      </c>
      <c r="AU108" s="17" t="s">
        <v>82</v>
      </c>
    </row>
    <row r="109" spans="1:65" s="2" customFormat="1" ht="39">
      <c r="A109" s="34"/>
      <c r="B109" s="35"/>
      <c r="C109" s="36"/>
      <c r="D109" s="191" t="s">
        <v>123</v>
      </c>
      <c r="E109" s="36"/>
      <c r="F109" s="192" t="s">
        <v>226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123</v>
      </c>
      <c r="AU109" s="17" t="s">
        <v>82</v>
      </c>
    </row>
    <row r="110" spans="1:65" s="13" customFormat="1" ht="11.25">
      <c r="B110" s="193"/>
      <c r="C110" s="194"/>
      <c r="D110" s="191" t="s">
        <v>125</v>
      </c>
      <c r="E110" s="195" t="s">
        <v>19</v>
      </c>
      <c r="F110" s="196" t="s">
        <v>80</v>
      </c>
      <c r="G110" s="194"/>
      <c r="H110" s="197">
        <v>1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125</v>
      </c>
      <c r="AU110" s="203" t="s">
        <v>82</v>
      </c>
      <c r="AV110" s="13" t="s">
        <v>82</v>
      </c>
      <c r="AW110" s="13" t="s">
        <v>34</v>
      </c>
      <c r="AX110" s="13" t="s">
        <v>80</v>
      </c>
      <c r="AY110" s="203" t="s">
        <v>112</v>
      </c>
    </row>
    <row r="111" spans="1:65" s="2" customFormat="1" ht="16.5" customHeight="1">
      <c r="A111" s="34"/>
      <c r="B111" s="35"/>
      <c r="C111" s="173" t="s">
        <v>159</v>
      </c>
      <c r="D111" s="173" t="s">
        <v>114</v>
      </c>
      <c r="E111" s="174" t="s">
        <v>227</v>
      </c>
      <c r="F111" s="175" t="s">
        <v>228</v>
      </c>
      <c r="G111" s="176" t="s">
        <v>196</v>
      </c>
      <c r="H111" s="177">
        <v>1</v>
      </c>
      <c r="I111" s="178"/>
      <c r="J111" s="179">
        <f>ROUND(I111*H111,2)</f>
        <v>0</v>
      </c>
      <c r="K111" s="175" t="s">
        <v>118</v>
      </c>
      <c r="L111" s="39"/>
      <c r="M111" s="180" t="s">
        <v>19</v>
      </c>
      <c r="N111" s="181" t="s">
        <v>43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197</v>
      </c>
      <c r="AT111" s="184" t="s">
        <v>114</v>
      </c>
      <c r="AU111" s="184" t="s">
        <v>82</v>
      </c>
      <c r="AY111" s="17" t="s">
        <v>112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80</v>
      </c>
      <c r="BK111" s="185">
        <f>ROUND(I111*H111,2)</f>
        <v>0</v>
      </c>
      <c r="BL111" s="17" t="s">
        <v>197</v>
      </c>
      <c r="BM111" s="184" t="s">
        <v>229</v>
      </c>
    </row>
    <row r="112" spans="1:65" s="2" customFormat="1" ht="11.25">
      <c r="A112" s="34"/>
      <c r="B112" s="35"/>
      <c r="C112" s="36"/>
      <c r="D112" s="186" t="s">
        <v>121</v>
      </c>
      <c r="E112" s="36"/>
      <c r="F112" s="187" t="s">
        <v>230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121</v>
      </c>
      <c r="AU112" s="17" t="s">
        <v>82</v>
      </c>
    </row>
    <row r="113" spans="1:65" s="13" customFormat="1" ht="11.25">
      <c r="B113" s="193"/>
      <c r="C113" s="194"/>
      <c r="D113" s="191" t="s">
        <v>125</v>
      </c>
      <c r="E113" s="195" t="s">
        <v>19</v>
      </c>
      <c r="F113" s="196" t="s">
        <v>80</v>
      </c>
      <c r="G113" s="194"/>
      <c r="H113" s="197">
        <v>1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125</v>
      </c>
      <c r="AU113" s="203" t="s">
        <v>82</v>
      </c>
      <c r="AV113" s="13" t="s">
        <v>82</v>
      </c>
      <c r="AW113" s="13" t="s">
        <v>34</v>
      </c>
      <c r="AX113" s="13" t="s">
        <v>80</v>
      </c>
      <c r="AY113" s="203" t="s">
        <v>112</v>
      </c>
    </row>
    <row r="114" spans="1:65" s="2" customFormat="1" ht="16.5" customHeight="1">
      <c r="A114" s="34"/>
      <c r="B114" s="35"/>
      <c r="C114" s="173" t="s">
        <v>164</v>
      </c>
      <c r="D114" s="173" t="s">
        <v>114</v>
      </c>
      <c r="E114" s="174" t="s">
        <v>231</v>
      </c>
      <c r="F114" s="175" t="s">
        <v>232</v>
      </c>
      <c r="G114" s="176" t="s">
        <v>196</v>
      </c>
      <c r="H114" s="177">
        <v>1</v>
      </c>
      <c r="I114" s="178"/>
      <c r="J114" s="179">
        <f>ROUND(I114*H114,2)</f>
        <v>0</v>
      </c>
      <c r="K114" s="175" t="s">
        <v>118</v>
      </c>
      <c r="L114" s="39"/>
      <c r="M114" s="180" t="s">
        <v>19</v>
      </c>
      <c r="N114" s="181" t="s">
        <v>43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197</v>
      </c>
      <c r="AT114" s="184" t="s">
        <v>114</v>
      </c>
      <c r="AU114" s="184" t="s">
        <v>82</v>
      </c>
      <c r="AY114" s="17" t="s">
        <v>112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80</v>
      </c>
      <c r="BK114" s="185">
        <f>ROUND(I114*H114,2)</f>
        <v>0</v>
      </c>
      <c r="BL114" s="17" t="s">
        <v>197</v>
      </c>
      <c r="BM114" s="184" t="s">
        <v>233</v>
      </c>
    </row>
    <row r="115" spans="1:65" s="2" customFormat="1" ht="11.25">
      <c r="A115" s="34"/>
      <c r="B115" s="35"/>
      <c r="C115" s="36"/>
      <c r="D115" s="186" t="s">
        <v>121</v>
      </c>
      <c r="E115" s="36"/>
      <c r="F115" s="187" t="s">
        <v>234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121</v>
      </c>
      <c r="AU115" s="17" t="s">
        <v>82</v>
      </c>
    </row>
    <row r="116" spans="1:65" s="2" customFormat="1" ht="39">
      <c r="A116" s="34"/>
      <c r="B116" s="35"/>
      <c r="C116" s="36"/>
      <c r="D116" s="191" t="s">
        <v>123</v>
      </c>
      <c r="E116" s="36"/>
      <c r="F116" s="192" t="s">
        <v>235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123</v>
      </c>
      <c r="AU116" s="17" t="s">
        <v>82</v>
      </c>
    </row>
    <row r="117" spans="1:65" s="13" customFormat="1" ht="11.25">
      <c r="B117" s="193"/>
      <c r="C117" s="194"/>
      <c r="D117" s="191" t="s">
        <v>125</v>
      </c>
      <c r="E117" s="195" t="s">
        <v>19</v>
      </c>
      <c r="F117" s="196" t="s">
        <v>80</v>
      </c>
      <c r="G117" s="194"/>
      <c r="H117" s="197">
        <v>1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125</v>
      </c>
      <c r="AU117" s="203" t="s">
        <v>82</v>
      </c>
      <c r="AV117" s="13" t="s">
        <v>82</v>
      </c>
      <c r="AW117" s="13" t="s">
        <v>34</v>
      </c>
      <c r="AX117" s="13" t="s">
        <v>80</v>
      </c>
      <c r="AY117" s="203" t="s">
        <v>112</v>
      </c>
    </row>
    <row r="118" spans="1:65" s="12" customFormat="1" ht="22.9" customHeight="1">
      <c r="B118" s="157"/>
      <c r="C118" s="158"/>
      <c r="D118" s="159" t="s">
        <v>71</v>
      </c>
      <c r="E118" s="171" t="s">
        <v>236</v>
      </c>
      <c r="F118" s="171" t="s">
        <v>237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SUM(P119:P122)</f>
        <v>0</v>
      </c>
      <c r="Q118" s="165"/>
      <c r="R118" s="166">
        <f>SUM(R119:R122)</f>
        <v>0</v>
      </c>
      <c r="S118" s="165"/>
      <c r="T118" s="167">
        <f>SUM(T119:T122)</f>
        <v>0</v>
      </c>
      <c r="AR118" s="168" t="s">
        <v>145</v>
      </c>
      <c r="AT118" s="169" t="s">
        <v>71</v>
      </c>
      <c r="AU118" s="169" t="s">
        <v>80</v>
      </c>
      <c r="AY118" s="168" t="s">
        <v>112</v>
      </c>
      <c r="BK118" s="170">
        <f>SUM(BK119:BK122)</f>
        <v>0</v>
      </c>
    </row>
    <row r="119" spans="1:65" s="2" customFormat="1" ht="16.5" customHeight="1">
      <c r="A119" s="34"/>
      <c r="B119" s="35"/>
      <c r="C119" s="173" t="s">
        <v>171</v>
      </c>
      <c r="D119" s="173" t="s">
        <v>114</v>
      </c>
      <c r="E119" s="174" t="s">
        <v>238</v>
      </c>
      <c r="F119" s="175" t="s">
        <v>239</v>
      </c>
      <c r="G119" s="176" t="s">
        <v>196</v>
      </c>
      <c r="H119" s="177">
        <v>1</v>
      </c>
      <c r="I119" s="178"/>
      <c r="J119" s="179">
        <f>ROUND(I119*H119,2)</f>
        <v>0</v>
      </c>
      <c r="K119" s="175" t="s">
        <v>118</v>
      </c>
      <c r="L119" s="39"/>
      <c r="M119" s="180" t="s">
        <v>19</v>
      </c>
      <c r="N119" s="181" t="s">
        <v>43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197</v>
      </c>
      <c r="AT119" s="184" t="s">
        <v>114</v>
      </c>
      <c r="AU119" s="184" t="s">
        <v>82</v>
      </c>
      <c r="AY119" s="17" t="s">
        <v>112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80</v>
      </c>
      <c r="BK119" s="185">
        <f>ROUND(I119*H119,2)</f>
        <v>0</v>
      </c>
      <c r="BL119" s="17" t="s">
        <v>197</v>
      </c>
      <c r="BM119" s="184" t="s">
        <v>240</v>
      </c>
    </row>
    <row r="120" spans="1:65" s="2" customFormat="1" ht="11.25">
      <c r="A120" s="34"/>
      <c r="B120" s="35"/>
      <c r="C120" s="36"/>
      <c r="D120" s="186" t="s">
        <v>121</v>
      </c>
      <c r="E120" s="36"/>
      <c r="F120" s="187" t="s">
        <v>241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121</v>
      </c>
      <c r="AU120" s="17" t="s">
        <v>82</v>
      </c>
    </row>
    <row r="121" spans="1:65" s="2" customFormat="1" ht="87.75">
      <c r="A121" s="34"/>
      <c r="B121" s="35"/>
      <c r="C121" s="36"/>
      <c r="D121" s="191" t="s">
        <v>123</v>
      </c>
      <c r="E121" s="36"/>
      <c r="F121" s="192" t="s">
        <v>242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123</v>
      </c>
      <c r="AU121" s="17" t="s">
        <v>82</v>
      </c>
    </row>
    <row r="122" spans="1:65" s="13" customFormat="1" ht="11.25">
      <c r="B122" s="193"/>
      <c r="C122" s="194"/>
      <c r="D122" s="191" t="s">
        <v>125</v>
      </c>
      <c r="E122" s="195" t="s">
        <v>19</v>
      </c>
      <c r="F122" s="196" t="s">
        <v>80</v>
      </c>
      <c r="G122" s="194"/>
      <c r="H122" s="197">
        <v>1</v>
      </c>
      <c r="I122" s="198"/>
      <c r="J122" s="194"/>
      <c r="K122" s="194"/>
      <c r="L122" s="199"/>
      <c r="M122" s="208"/>
      <c r="N122" s="209"/>
      <c r="O122" s="209"/>
      <c r="P122" s="209"/>
      <c r="Q122" s="209"/>
      <c r="R122" s="209"/>
      <c r="S122" s="209"/>
      <c r="T122" s="210"/>
      <c r="AT122" s="203" t="s">
        <v>125</v>
      </c>
      <c r="AU122" s="203" t="s">
        <v>82</v>
      </c>
      <c r="AV122" s="13" t="s">
        <v>82</v>
      </c>
      <c r="AW122" s="13" t="s">
        <v>34</v>
      </c>
      <c r="AX122" s="13" t="s">
        <v>80</v>
      </c>
      <c r="AY122" s="203" t="s">
        <v>112</v>
      </c>
    </row>
    <row r="123" spans="1:65" s="2" customFormat="1" ht="6.95" customHeight="1">
      <c r="A123" s="34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39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algorithmName="SHA-512" hashValue="biUHAtbLTttiIM7XlXCJ2FQJc19Qlo/MzAwgaAhx9f8FSYjVDbjquHc4C/YQBGoNJbzjbLeQL/jc5y6iZ7DRNg==" saltValue="Sx7mitrA2AbY6NVULghVvf6yjqlsHB/JLmfSOJMRqw/ZeAMCaPQjy2O1GbXrui70rgbOp8tZK2vcUED7JrSf9Q==" spinCount="100000" sheet="1" objects="1" scenarios="1" formatColumns="0" formatRows="0" autoFilter="0"/>
  <autoFilter ref="C82:K12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5" r:id="rId3"/>
    <hyperlink ref="F99" r:id="rId4"/>
    <hyperlink ref="F103" r:id="rId5"/>
    <hyperlink ref="F108" r:id="rId6"/>
    <hyperlink ref="F112" r:id="rId7"/>
    <hyperlink ref="F115" r:id="rId8"/>
    <hyperlink ref="F120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s="1" customFormat="1" ht="37.5" customHeight="1"/>
    <row r="2" spans="2:11" s="1" customFormat="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4" customFormat="1" ht="45" customHeight="1">
      <c r="B3" s="215"/>
      <c r="C3" s="350" t="s">
        <v>243</v>
      </c>
      <c r="D3" s="350"/>
      <c r="E3" s="350"/>
      <c r="F3" s="350"/>
      <c r="G3" s="350"/>
      <c r="H3" s="350"/>
      <c r="I3" s="350"/>
      <c r="J3" s="350"/>
      <c r="K3" s="216"/>
    </row>
    <row r="4" spans="2:11" s="1" customFormat="1" ht="25.5" customHeight="1">
      <c r="B4" s="217"/>
      <c r="C4" s="349" t="s">
        <v>244</v>
      </c>
      <c r="D4" s="349"/>
      <c r="E4" s="349"/>
      <c r="F4" s="349"/>
      <c r="G4" s="349"/>
      <c r="H4" s="349"/>
      <c r="I4" s="349"/>
      <c r="J4" s="349"/>
      <c r="K4" s="218"/>
    </row>
    <row r="5" spans="2:11" s="1" customFormat="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s="1" customFormat="1" ht="15" customHeight="1">
      <c r="B6" s="217"/>
      <c r="C6" s="348" t="s">
        <v>245</v>
      </c>
      <c r="D6" s="348"/>
      <c r="E6" s="348"/>
      <c r="F6" s="348"/>
      <c r="G6" s="348"/>
      <c r="H6" s="348"/>
      <c r="I6" s="348"/>
      <c r="J6" s="348"/>
      <c r="K6" s="218"/>
    </row>
    <row r="7" spans="2:11" s="1" customFormat="1" ht="15" customHeight="1">
      <c r="B7" s="221"/>
      <c r="C7" s="348" t="s">
        <v>246</v>
      </c>
      <c r="D7" s="348"/>
      <c r="E7" s="348"/>
      <c r="F7" s="348"/>
      <c r="G7" s="348"/>
      <c r="H7" s="348"/>
      <c r="I7" s="348"/>
      <c r="J7" s="348"/>
      <c r="K7" s="218"/>
    </row>
    <row r="8" spans="2:11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s="1" customFormat="1" ht="15" customHeight="1">
      <c r="B9" s="221"/>
      <c r="C9" s="348" t="s">
        <v>247</v>
      </c>
      <c r="D9" s="348"/>
      <c r="E9" s="348"/>
      <c r="F9" s="348"/>
      <c r="G9" s="348"/>
      <c r="H9" s="348"/>
      <c r="I9" s="348"/>
      <c r="J9" s="348"/>
      <c r="K9" s="218"/>
    </row>
    <row r="10" spans="2:11" s="1" customFormat="1" ht="15" customHeight="1">
      <c r="B10" s="221"/>
      <c r="C10" s="220"/>
      <c r="D10" s="348" t="s">
        <v>248</v>
      </c>
      <c r="E10" s="348"/>
      <c r="F10" s="348"/>
      <c r="G10" s="348"/>
      <c r="H10" s="348"/>
      <c r="I10" s="348"/>
      <c r="J10" s="348"/>
      <c r="K10" s="218"/>
    </row>
    <row r="11" spans="2:11" s="1" customFormat="1" ht="15" customHeight="1">
      <c r="B11" s="221"/>
      <c r="C11" s="222"/>
      <c r="D11" s="348" t="s">
        <v>249</v>
      </c>
      <c r="E11" s="348"/>
      <c r="F11" s="348"/>
      <c r="G11" s="348"/>
      <c r="H11" s="348"/>
      <c r="I11" s="348"/>
      <c r="J11" s="348"/>
      <c r="K11" s="218"/>
    </row>
    <row r="12" spans="2:11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pans="2:11" s="1" customFormat="1" ht="15" customHeight="1">
      <c r="B13" s="221"/>
      <c r="C13" s="222"/>
      <c r="D13" s="223" t="s">
        <v>250</v>
      </c>
      <c r="E13" s="220"/>
      <c r="F13" s="220"/>
      <c r="G13" s="220"/>
      <c r="H13" s="220"/>
      <c r="I13" s="220"/>
      <c r="J13" s="220"/>
      <c r="K13" s="218"/>
    </row>
    <row r="14" spans="2:11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pans="2:11" s="1" customFormat="1" ht="15" customHeight="1">
      <c r="B15" s="221"/>
      <c r="C15" s="222"/>
      <c r="D15" s="348" t="s">
        <v>251</v>
      </c>
      <c r="E15" s="348"/>
      <c r="F15" s="348"/>
      <c r="G15" s="348"/>
      <c r="H15" s="348"/>
      <c r="I15" s="348"/>
      <c r="J15" s="348"/>
      <c r="K15" s="218"/>
    </row>
    <row r="16" spans="2:11" s="1" customFormat="1" ht="15" customHeight="1">
      <c r="B16" s="221"/>
      <c r="C16" s="222"/>
      <c r="D16" s="348" t="s">
        <v>252</v>
      </c>
      <c r="E16" s="348"/>
      <c r="F16" s="348"/>
      <c r="G16" s="348"/>
      <c r="H16" s="348"/>
      <c r="I16" s="348"/>
      <c r="J16" s="348"/>
      <c r="K16" s="218"/>
    </row>
    <row r="17" spans="2:11" s="1" customFormat="1" ht="15" customHeight="1">
      <c r="B17" s="221"/>
      <c r="C17" s="222"/>
      <c r="D17" s="348" t="s">
        <v>253</v>
      </c>
      <c r="E17" s="348"/>
      <c r="F17" s="348"/>
      <c r="G17" s="348"/>
      <c r="H17" s="348"/>
      <c r="I17" s="348"/>
      <c r="J17" s="348"/>
      <c r="K17" s="218"/>
    </row>
    <row r="18" spans="2:11" s="1" customFormat="1" ht="15" customHeight="1">
      <c r="B18" s="221"/>
      <c r="C18" s="222"/>
      <c r="D18" s="222"/>
      <c r="E18" s="224" t="s">
        <v>79</v>
      </c>
      <c r="F18" s="348" t="s">
        <v>254</v>
      </c>
      <c r="G18" s="348"/>
      <c r="H18" s="348"/>
      <c r="I18" s="348"/>
      <c r="J18" s="348"/>
      <c r="K18" s="218"/>
    </row>
    <row r="19" spans="2:11" s="1" customFormat="1" ht="15" customHeight="1">
      <c r="B19" s="221"/>
      <c r="C19" s="222"/>
      <c r="D19" s="222"/>
      <c r="E19" s="224" t="s">
        <v>255</v>
      </c>
      <c r="F19" s="348" t="s">
        <v>256</v>
      </c>
      <c r="G19" s="348"/>
      <c r="H19" s="348"/>
      <c r="I19" s="348"/>
      <c r="J19" s="348"/>
      <c r="K19" s="218"/>
    </row>
    <row r="20" spans="2:11" s="1" customFormat="1" ht="15" customHeight="1">
      <c r="B20" s="221"/>
      <c r="C20" s="222"/>
      <c r="D20" s="222"/>
      <c r="E20" s="224" t="s">
        <v>257</v>
      </c>
      <c r="F20" s="348" t="s">
        <v>258</v>
      </c>
      <c r="G20" s="348"/>
      <c r="H20" s="348"/>
      <c r="I20" s="348"/>
      <c r="J20" s="348"/>
      <c r="K20" s="218"/>
    </row>
    <row r="21" spans="2:11" s="1" customFormat="1" ht="15" customHeight="1">
      <c r="B21" s="221"/>
      <c r="C21" s="222"/>
      <c r="D21" s="222"/>
      <c r="E21" s="224" t="s">
        <v>83</v>
      </c>
      <c r="F21" s="348" t="s">
        <v>84</v>
      </c>
      <c r="G21" s="348"/>
      <c r="H21" s="348"/>
      <c r="I21" s="348"/>
      <c r="J21" s="348"/>
      <c r="K21" s="218"/>
    </row>
    <row r="22" spans="2:11" s="1" customFormat="1" ht="15" customHeight="1">
      <c r="B22" s="221"/>
      <c r="C22" s="222"/>
      <c r="D22" s="222"/>
      <c r="E22" s="224" t="s">
        <v>259</v>
      </c>
      <c r="F22" s="348" t="s">
        <v>260</v>
      </c>
      <c r="G22" s="348"/>
      <c r="H22" s="348"/>
      <c r="I22" s="348"/>
      <c r="J22" s="348"/>
      <c r="K22" s="218"/>
    </row>
    <row r="23" spans="2:11" s="1" customFormat="1" ht="15" customHeight="1">
      <c r="B23" s="221"/>
      <c r="C23" s="222"/>
      <c r="D23" s="222"/>
      <c r="E23" s="224" t="s">
        <v>261</v>
      </c>
      <c r="F23" s="348" t="s">
        <v>262</v>
      </c>
      <c r="G23" s="348"/>
      <c r="H23" s="348"/>
      <c r="I23" s="348"/>
      <c r="J23" s="348"/>
      <c r="K23" s="218"/>
    </row>
    <row r="24" spans="2:11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pans="2:11" s="1" customFormat="1" ht="15" customHeight="1">
      <c r="B25" s="221"/>
      <c r="C25" s="348" t="s">
        <v>263</v>
      </c>
      <c r="D25" s="348"/>
      <c r="E25" s="348"/>
      <c r="F25" s="348"/>
      <c r="G25" s="348"/>
      <c r="H25" s="348"/>
      <c r="I25" s="348"/>
      <c r="J25" s="348"/>
      <c r="K25" s="218"/>
    </row>
    <row r="26" spans="2:11" s="1" customFormat="1" ht="15" customHeight="1">
      <c r="B26" s="221"/>
      <c r="C26" s="348" t="s">
        <v>264</v>
      </c>
      <c r="D26" s="348"/>
      <c r="E26" s="348"/>
      <c r="F26" s="348"/>
      <c r="G26" s="348"/>
      <c r="H26" s="348"/>
      <c r="I26" s="348"/>
      <c r="J26" s="348"/>
      <c r="K26" s="218"/>
    </row>
    <row r="27" spans="2:11" s="1" customFormat="1" ht="15" customHeight="1">
      <c r="B27" s="221"/>
      <c r="C27" s="220"/>
      <c r="D27" s="348" t="s">
        <v>265</v>
      </c>
      <c r="E27" s="348"/>
      <c r="F27" s="348"/>
      <c r="G27" s="348"/>
      <c r="H27" s="348"/>
      <c r="I27" s="348"/>
      <c r="J27" s="348"/>
      <c r="K27" s="218"/>
    </row>
    <row r="28" spans="2:11" s="1" customFormat="1" ht="15" customHeight="1">
      <c r="B28" s="221"/>
      <c r="C28" s="222"/>
      <c r="D28" s="348" t="s">
        <v>266</v>
      </c>
      <c r="E28" s="348"/>
      <c r="F28" s="348"/>
      <c r="G28" s="348"/>
      <c r="H28" s="348"/>
      <c r="I28" s="348"/>
      <c r="J28" s="348"/>
      <c r="K28" s="218"/>
    </row>
    <row r="29" spans="2:11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pans="2:11" s="1" customFormat="1" ht="15" customHeight="1">
      <c r="B30" s="221"/>
      <c r="C30" s="222"/>
      <c r="D30" s="348" t="s">
        <v>267</v>
      </c>
      <c r="E30" s="348"/>
      <c r="F30" s="348"/>
      <c r="G30" s="348"/>
      <c r="H30" s="348"/>
      <c r="I30" s="348"/>
      <c r="J30" s="348"/>
      <c r="K30" s="218"/>
    </row>
    <row r="31" spans="2:11" s="1" customFormat="1" ht="15" customHeight="1">
      <c r="B31" s="221"/>
      <c r="C31" s="222"/>
      <c r="D31" s="348" t="s">
        <v>268</v>
      </c>
      <c r="E31" s="348"/>
      <c r="F31" s="348"/>
      <c r="G31" s="348"/>
      <c r="H31" s="348"/>
      <c r="I31" s="348"/>
      <c r="J31" s="348"/>
      <c r="K31" s="218"/>
    </row>
    <row r="32" spans="2:11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pans="2:11" s="1" customFormat="1" ht="15" customHeight="1">
      <c r="B33" s="221"/>
      <c r="C33" s="222"/>
      <c r="D33" s="348" t="s">
        <v>269</v>
      </c>
      <c r="E33" s="348"/>
      <c r="F33" s="348"/>
      <c r="G33" s="348"/>
      <c r="H33" s="348"/>
      <c r="I33" s="348"/>
      <c r="J33" s="348"/>
      <c r="K33" s="218"/>
    </row>
    <row r="34" spans="2:11" s="1" customFormat="1" ht="15" customHeight="1">
      <c r="B34" s="221"/>
      <c r="C34" s="222"/>
      <c r="D34" s="348" t="s">
        <v>270</v>
      </c>
      <c r="E34" s="348"/>
      <c r="F34" s="348"/>
      <c r="G34" s="348"/>
      <c r="H34" s="348"/>
      <c r="I34" s="348"/>
      <c r="J34" s="348"/>
      <c r="K34" s="218"/>
    </row>
    <row r="35" spans="2:11" s="1" customFormat="1" ht="15" customHeight="1">
      <c r="B35" s="221"/>
      <c r="C35" s="222"/>
      <c r="D35" s="348" t="s">
        <v>271</v>
      </c>
      <c r="E35" s="348"/>
      <c r="F35" s="348"/>
      <c r="G35" s="348"/>
      <c r="H35" s="348"/>
      <c r="I35" s="348"/>
      <c r="J35" s="348"/>
      <c r="K35" s="218"/>
    </row>
    <row r="36" spans="2:11" s="1" customFormat="1" ht="15" customHeight="1">
      <c r="B36" s="221"/>
      <c r="C36" s="222"/>
      <c r="D36" s="220"/>
      <c r="E36" s="223" t="s">
        <v>98</v>
      </c>
      <c r="F36" s="220"/>
      <c r="G36" s="348" t="s">
        <v>272</v>
      </c>
      <c r="H36" s="348"/>
      <c r="I36" s="348"/>
      <c r="J36" s="348"/>
      <c r="K36" s="218"/>
    </row>
    <row r="37" spans="2:11" s="1" customFormat="1" ht="30.75" customHeight="1">
      <c r="B37" s="221"/>
      <c r="C37" s="222"/>
      <c r="D37" s="220"/>
      <c r="E37" s="223" t="s">
        <v>273</v>
      </c>
      <c r="F37" s="220"/>
      <c r="G37" s="348" t="s">
        <v>274</v>
      </c>
      <c r="H37" s="348"/>
      <c r="I37" s="348"/>
      <c r="J37" s="348"/>
      <c r="K37" s="218"/>
    </row>
    <row r="38" spans="2:11" s="1" customFormat="1" ht="15" customHeight="1">
      <c r="B38" s="221"/>
      <c r="C38" s="222"/>
      <c r="D38" s="220"/>
      <c r="E38" s="223" t="s">
        <v>53</v>
      </c>
      <c r="F38" s="220"/>
      <c r="G38" s="348" t="s">
        <v>275</v>
      </c>
      <c r="H38" s="348"/>
      <c r="I38" s="348"/>
      <c r="J38" s="348"/>
      <c r="K38" s="218"/>
    </row>
    <row r="39" spans="2:11" s="1" customFormat="1" ht="15" customHeight="1">
      <c r="B39" s="221"/>
      <c r="C39" s="222"/>
      <c r="D39" s="220"/>
      <c r="E39" s="223" t="s">
        <v>54</v>
      </c>
      <c r="F39" s="220"/>
      <c r="G39" s="348" t="s">
        <v>276</v>
      </c>
      <c r="H39" s="348"/>
      <c r="I39" s="348"/>
      <c r="J39" s="348"/>
      <c r="K39" s="218"/>
    </row>
    <row r="40" spans="2:11" s="1" customFormat="1" ht="15" customHeight="1">
      <c r="B40" s="221"/>
      <c r="C40" s="222"/>
      <c r="D40" s="220"/>
      <c r="E40" s="223" t="s">
        <v>99</v>
      </c>
      <c r="F40" s="220"/>
      <c r="G40" s="348" t="s">
        <v>277</v>
      </c>
      <c r="H40" s="348"/>
      <c r="I40" s="348"/>
      <c r="J40" s="348"/>
      <c r="K40" s="218"/>
    </row>
    <row r="41" spans="2:11" s="1" customFormat="1" ht="15" customHeight="1">
      <c r="B41" s="221"/>
      <c r="C41" s="222"/>
      <c r="D41" s="220"/>
      <c r="E41" s="223" t="s">
        <v>100</v>
      </c>
      <c r="F41" s="220"/>
      <c r="G41" s="348" t="s">
        <v>278</v>
      </c>
      <c r="H41" s="348"/>
      <c r="I41" s="348"/>
      <c r="J41" s="348"/>
      <c r="K41" s="218"/>
    </row>
    <row r="42" spans="2:11" s="1" customFormat="1" ht="15" customHeight="1">
      <c r="B42" s="221"/>
      <c r="C42" s="222"/>
      <c r="D42" s="220"/>
      <c r="E42" s="223" t="s">
        <v>279</v>
      </c>
      <c r="F42" s="220"/>
      <c r="G42" s="348" t="s">
        <v>280</v>
      </c>
      <c r="H42" s="348"/>
      <c r="I42" s="348"/>
      <c r="J42" s="348"/>
      <c r="K42" s="218"/>
    </row>
    <row r="43" spans="2:11" s="1" customFormat="1" ht="15" customHeight="1">
      <c r="B43" s="221"/>
      <c r="C43" s="222"/>
      <c r="D43" s="220"/>
      <c r="E43" s="223"/>
      <c r="F43" s="220"/>
      <c r="G43" s="348" t="s">
        <v>281</v>
      </c>
      <c r="H43" s="348"/>
      <c r="I43" s="348"/>
      <c r="J43" s="348"/>
      <c r="K43" s="218"/>
    </row>
    <row r="44" spans="2:11" s="1" customFormat="1" ht="15" customHeight="1">
      <c r="B44" s="221"/>
      <c r="C44" s="222"/>
      <c r="D44" s="220"/>
      <c r="E44" s="223" t="s">
        <v>282</v>
      </c>
      <c r="F44" s="220"/>
      <c r="G44" s="348" t="s">
        <v>283</v>
      </c>
      <c r="H44" s="348"/>
      <c r="I44" s="348"/>
      <c r="J44" s="348"/>
      <c r="K44" s="218"/>
    </row>
    <row r="45" spans="2:11" s="1" customFormat="1" ht="15" customHeight="1">
      <c r="B45" s="221"/>
      <c r="C45" s="222"/>
      <c r="D45" s="220"/>
      <c r="E45" s="223" t="s">
        <v>102</v>
      </c>
      <c r="F45" s="220"/>
      <c r="G45" s="348" t="s">
        <v>284</v>
      </c>
      <c r="H45" s="348"/>
      <c r="I45" s="348"/>
      <c r="J45" s="348"/>
      <c r="K45" s="218"/>
    </row>
    <row r="46" spans="2:11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pans="2:11" s="1" customFormat="1" ht="15" customHeight="1">
      <c r="B47" s="221"/>
      <c r="C47" s="222"/>
      <c r="D47" s="348" t="s">
        <v>285</v>
      </c>
      <c r="E47" s="348"/>
      <c r="F47" s="348"/>
      <c r="G47" s="348"/>
      <c r="H47" s="348"/>
      <c r="I47" s="348"/>
      <c r="J47" s="348"/>
      <c r="K47" s="218"/>
    </row>
    <row r="48" spans="2:11" s="1" customFormat="1" ht="15" customHeight="1">
      <c r="B48" s="221"/>
      <c r="C48" s="222"/>
      <c r="D48" s="222"/>
      <c r="E48" s="348" t="s">
        <v>286</v>
      </c>
      <c r="F48" s="348"/>
      <c r="G48" s="348"/>
      <c r="H48" s="348"/>
      <c r="I48" s="348"/>
      <c r="J48" s="348"/>
      <c r="K48" s="218"/>
    </row>
    <row r="49" spans="2:11" s="1" customFormat="1" ht="15" customHeight="1">
      <c r="B49" s="221"/>
      <c r="C49" s="222"/>
      <c r="D49" s="222"/>
      <c r="E49" s="348" t="s">
        <v>287</v>
      </c>
      <c r="F49" s="348"/>
      <c r="G49" s="348"/>
      <c r="H49" s="348"/>
      <c r="I49" s="348"/>
      <c r="J49" s="348"/>
      <c r="K49" s="218"/>
    </row>
    <row r="50" spans="2:11" s="1" customFormat="1" ht="15" customHeight="1">
      <c r="B50" s="221"/>
      <c r="C50" s="222"/>
      <c r="D50" s="222"/>
      <c r="E50" s="348" t="s">
        <v>288</v>
      </c>
      <c r="F50" s="348"/>
      <c r="G50" s="348"/>
      <c r="H50" s="348"/>
      <c r="I50" s="348"/>
      <c r="J50" s="348"/>
      <c r="K50" s="218"/>
    </row>
    <row r="51" spans="2:11" s="1" customFormat="1" ht="15" customHeight="1">
      <c r="B51" s="221"/>
      <c r="C51" s="222"/>
      <c r="D51" s="348" t="s">
        <v>289</v>
      </c>
      <c r="E51" s="348"/>
      <c r="F51" s="348"/>
      <c r="G51" s="348"/>
      <c r="H51" s="348"/>
      <c r="I51" s="348"/>
      <c r="J51" s="348"/>
      <c r="K51" s="218"/>
    </row>
    <row r="52" spans="2:11" s="1" customFormat="1" ht="25.5" customHeight="1">
      <c r="B52" s="217"/>
      <c r="C52" s="349" t="s">
        <v>290</v>
      </c>
      <c r="D52" s="349"/>
      <c r="E52" s="349"/>
      <c r="F52" s="349"/>
      <c r="G52" s="349"/>
      <c r="H52" s="349"/>
      <c r="I52" s="349"/>
      <c r="J52" s="349"/>
      <c r="K52" s="218"/>
    </row>
    <row r="53" spans="2:11" s="1" customFormat="1" ht="5.25" customHeight="1">
      <c r="B53" s="217"/>
      <c r="C53" s="219"/>
      <c r="D53" s="219"/>
      <c r="E53" s="219"/>
      <c r="F53" s="219"/>
      <c r="G53" s="219"/>
      <c r="H53" s="219"/>
      <c r="I53" s="219"/>
      <c r="J53" s="219"/>
      <c r="K53" s="218"/>
    </row>
    <row r="54" spans="2:11" s="1" customFormat="1" ht="15" customHeight="1">
      <c r="B54" s="217"/>
      <c r="C54" s="348" t="s">
        <v>291</v>
      </c>
      <c r="D54" s="348"/>
      <c r="E54" s="348"/>
      <c r="F54" s="348"/>
      <c r="G54" s="348"/>
      <c r="H54" s="348"/>
      <c r="I54" s="348"/>
      <c r="J54" s="348"/>
      <c r="K54" s="218"/>
    </row>
    <row r="55" spans="2:11" s="1" customFormat="1" ht="15" customHeight="1">
      <c r="B55" s="217"/>
      <c r="C55" s="348" t="s">
        <v>292</v>
      </c>
      <c r="D55" s="348"/>
      <c r="E55" s="348"/>
      <c r="F55" s="348"/>
      <c r="G55" s="348"/>
      <c r="H55" s="348"/>
      <c r="I55" s="348"/>
      <c r="J55" s="348"/>
      <c r="K55" s="218"/>
    </row>
    <row r="56" spans="2:11" s="1" customFormat="1" ht="12.75" customHeight="1">
      <c r="B56" s="217"/>
      <c r="C56" s="220"/>
      <c r="D56" s="220"/>
      <c r="E56" s="220"/>
      <c r="F56" s="220"/>
      <c r="G56" s="220"/>
      <c r="H56" s="220"/>
      <c r="I56" s="220"/>
      <c r="J56" s="220"/>
      <c r="K56" s="218"/>
    </row>
    <row r="57" spans="2:11" s="1" customFormat="1" ht="15" customHeight="1">
      <c r="B57" s="217"/>
      <c r="C57" s="348" t="s">
        <v>293</v>
      </c>
      <c r="D57" s="348"/>
      <c r="E57" s="348"/>
      <c r="F57" s="348"/>
      <c r="G57" s="348"/>
      <c r="H57" s="348"/>
      <c r="I57" s="348"/>
      <c r="J57" s="348"/>
      <c r="K57" s="218"/>
    </row>
    <row r="58" spans="2:11" s="1" customFormat="1" ht="15" customHeight="1">
      <c r="B58" s="217"/>
      <c r="C58" s="222"/>
      <c r="D58" s="348" t="s">
        <v>294</v>
      </c>
      <c r="E58" s="348"/>
      <c r="F58" s="348"/>
      <c r="G58" s="348"/>
      <c r="H58" s="348"/>
      <c r="I58" s="348"/>
      <c r="J58" s="348"/>
      <c r="K58" s="218"/>
    </row>
    <row r="59" spans="2:11" s="1" customFormat="1" ht="15" customHeight="1">
      <c r="B59" s="217"/>
      <c r="C59" s="222"/>
      <c r="D59" s="348" t="s">
        <v>295</v>
      </c>
      <c r="E59" s="348"/>
      <c r="F59" s="348"/>
      <c r="G59" s="348"/>
      <c r="H59" s="348"/>
      <c r="I59" s="348"/>
      <c r="J59" s="348"/>
      <c r="K59" s="218"/>
    </row>
    <row r="60" spans="2:11" s="1" customFormat="1" ht="15" customHeight="1">
      <c r="B60" s="217"/>
      <c r="C60" s="222"/>
      <c r="D60" s="348" t="s">
        <v>296</v>
      </c>
      <c r="E60" s="348"/>
      <c r="F60" s="348"/>
      <c r="G60" s="348"/>
      <c r="H60" s="348"/>
      <c r="I60" s="348"/>
      <c r="J60" s="348"/>
      <c r="K60" s="218"/>
    </row>
    <row r="61" spans="2:11" s="1" customFormat="1" ht="15" customHeight="1">
      <c r="B61" s="217"/>
      <c r="C61" s="222"/>
      <c r="D61" s="348" t="s">
        <v>297</v>
      </c>
      <c r="E61" s="348"/>
      <c r="F61" s="348"/>
      <c r="G61" s="348"/>
      <c r="H61" s="348"/>
      <c r="I61" s="348"/>
      <c r="J61" s="348"/>
      <c r="K61" s="218"/>
    </row>
    <row r="62" spans="2:11" s="1" customFormat="1" ht="15" customHeight="1">
      <c r="B62" s="217"/>
      <c r="C62" s="222"/>
      <c r="D62" s="351" t="s">
        <v>298</v>
      </c>
      <c r="E62" s="351"/>
      <c r="F62" s="351"/>
      <c r="G62" s="351"/>
      <c r="H62" s="351"/>
      <c r="I62" s="351"/>
      <c r="J62" s="351"/>
      <c r="K62" s="218"/>
    </row>
    <row r="63" spans="2:11" s="1" customFormat="1" ht="15" customHeight="1">
      <c r="B63" s="217"/>
      <c r="C63" s="222"/>
      <c r="D63" s="348" t="s">
        <v>299</v>
      </c>
      <c r="E63" s="348"/>
      <c r="F63" s="348"/>
      <c r="G63" s="348"/>
      <c r="H63" s="348"/>
      <c r="I63" s="348"/>
      <c r="J63" s="348"/>
      <c r="K63" s="218"/>
    </row>
    <row r="64" spans="2:11" s="1" customFormat="1" ht="12.75" customHeight="1">
      <c r="B64" s="217"/>
      <c r="C64" s="222"/>
      <c r="D64" s="222"/>
      <c r="E64" s="225"/>
      <c r="F64" s="222"/>
      <c r="G64" s="222"/>
      <c r="H64" s="222"/>
      <c r="I64" s="222"/>
      <c r="J64" s="222"/>
      <c r="K64" s="218"/>
    </row>
    <row r="65" spans="2:11" s="1" customFormat="1" ht="15" customHeight="1">
      <c r="B65" s="217"/>
      <c r="C65" s="222"/>
      <c r="D65" s="348" t="s">
        <v>300</v>
      </c>
      <c r="E65" s="348"/>
      <c r="F65" s="348"/>
      <c r="G65" s="348"/>
      <c r="H65" s="348"/>
      <c r="I65" s="348"/>
      <c r="J65" s="348"/>
      <c r="K65" s="218"/>
    </row>
    <row r="66" spans="2:11" s="1" customFormat="1" ht="15" customHeight="1">
      <c r="B66" s="217"/>
      <c r="C66" s="222"/>
      <c r="D66" s="351" t="s">
        <v>301</v>
      </c>
      <c r="E66" s="351"/>
      <c r="F66" s="351"/>
      <c r="G66" s="351"/>
      <c r="H66" s="351"/>
      <c r="I66" s="351"/>
      <c r="J66" s="351"/>
      <c r="K66" s="218"/>
    </row>
    <row r="67" spans="2:11" s="1" customFormat="1" ht="15" customHeight="1">
      <c r="B67" s="217"/>
      <c r="C67" s="222"/>
      <c r="D67" s="348" t="s">
        <v>302</v>
      </c>
      <c r="E67" s="348"/>
      <c r="F67" s="348"/>
      <c r="G67" s="348"/>
      <c r="H67" s="348"/>
      <c r="I67" s="348"/>
      <c r="J67" s="348"/>
      <c r="K67" s="218"/>
    </row>
    <row r="68" spans="2:11" s="1" customFormat="1" ht="15" customHeight="1">
      <c r="B68" s="217"/>
      <c r="C68" s="222"/>
      <c r="D68" s="348" t="s">
        <v>303</v>
      </c>
      <c r="E68" s="348"/>
      <c r="F68" s="348"/>
      <c r="G68" s="348"/>
      <c r="H68" s="348"/>
      <c r="I68" s="348"/>
      <c r="J68" s="348"/>
      <c r="K68" s="218"/>
    </row>
    <row r="69" spans="2:11" s="1" customFormat="1" ht="15" customHeight="1">
      <c r="B69" s="217"/>
      <c r="C69" s="222"/>
      <c r="D69" s="348" t="s">
        <v>304</v>
      </c>
      <c r="E69" s="348"/>
      <c r="F69" s="348"/>
      <c r="G69" s="348"/>
      <c r="H69" s="348"/>
      <c r="I69" s="348"/>
      <c r="J69" s="348"/>
      <c r="K69" s="218"/>
    </row>
    <row r="70" spans="2:11" s="1" customFormat="1" ht="15" customHeight="1">
      <c r="B70" s="217"/>
      <c r="C70" s="222"/>
      <c r="D70" s="348" t="s">
        <v>305</v>
      </c>
      <c r="E70" s="348"/>
      <c r="F70" s="348"/>
      <c r="G70" s="348"/>
      <c r="H70" s="348"/>
      <c r="I70" s="348"/>
      <c r="J70" s="348"/>
      <c r="K70" s="218"/>
    </row>
    <row r="71" spans="2:1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pans="2:11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pans="2:11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pans="2:11" s="1" customFormat="1" ht="45" customHeight="1">
      <c r="B75" s="234"/>
      <c r="C75" s="352" t="s">
        <v>306</v>
      </c>
      <c r="D75" s="352"/>
      <c r="E75" s="352"/>
      <c r="F75" s="352"/>
      <c r="G75" s="352"/>
      <c r="H75" s="352"/>
      <c r="I75" s="352"/>
      <c r="J75" s="352"/>
      <c r="K75" s="235"/>
    </row>
    <row r="76" spans="2:11" s="1" customFormat="1" ht="17.25" customHeight="1">
      <c r="B76" s="234"/>
      <c r="C76" s="236" t="s">
        <v>307</v>
      </c>
      <c r="D76" s="236"/>
      <c r="E76" s="236"/>
      <c r="F76" s="236" t="s">
        <v>308</v>
      </c>
      <c r="G76" s="237"/>
      <c r="H76" s="236" t="s">
        <v>54</v>
      </c>
      <c r="I76" s="236" t="s">
        <v>57</v>
      </c>
      <c r="J76" s="236" t="s">
        <v>309</v>
      </c>
      <c r="K76" s="235"/>
    </row>
    <row r="77" spans="2:11" s="1" customFormat="1" ht="17.25" customHeight="1">
      <c r="B77" s="234"/>
      <c r="C77" s="238" t="s">
        <v>310</v>
      </c>
      <c r="D77" s="238"/>
      <c r="E77" s="238"/>
      <c r="F77" s="239" t="s">
        <v>311</v>
      </c>
      <c r="G77" s="240"/>
      <c r="H77" s="238"/>
      <c r="I77" s="238"/>
      <c r="J77" s="238" t="s">
        <v>312</v>
      </c>
      <c r="K77" s="235"/>
    </row>
    <row r="78" spans="2:11" s="1" customFormat="1" ht="5.25" customHeight="1">
      <c r="B78" s="234"/>
      <c r="C78" s="241"/>
      <c r="D78" s="241"/>
      <c r="E78" s="241"/>
      <c r="F78" s="241"/>
      <c r="G78" s="242"/>
      <c r="H78" s="241"/>
      <c r="I78" s="241"/>
      <c r="J78" s="241"/>
      <c r="K78" s="235"/>
    </row>
    <row r="79" spans="2:11" s="1" customFormat="1" ht="15" customHeight="1">
      <c r="B79" s="234"/>
      <c r="C79" s="223" t="s">
        <v>53</v>
      </c>
      <c r="D79" s="243"/>
      <c r="E79" s="243"/>
      <c r="F79" s="244" t="s">
        <v>313</v>
      </c>
      <c r="G79" s="245"/>
      <c r="H79" s="223" t="s">
        <v>314</v>
      </c>
      <c r="I79" s="223" t="s">
        <v>315</v>
      </c>
      <c r="J79" s="223">
        <v>20</v>
      </c>
      <c r="K79" s="235"/>
    </row>
    <row r="80" spans="2:11" s="1" customFormat="1" ht="15" customHeight="1">
      <c r="B80" s="234"/>
      <c r="C80" s="223" t="s">
        <v>316</v>
      </c>
      <c r="D80" s="223"/>
      <c r="E80" s="223"/>
      <c r="F80" s="244" t="s">
        <v>313</v>
      </c>
      <c r="G80" s="245"/>
      <c r="H80" s="223" t="s">
        <v>317</v>
      </c>
      <c r="I80" s="223" t="s">
        <v>315</v>
      </c>
      <c r="J80" s="223">
        <v>120</v>
      </c>
      <c r="K80" s="235"/>
    </row>
    <row r="81" spans="2:11" s="1" customFormat="1" ht="15" customHeight="1">
      <c r="B81" s="246"/>
      <c r="C81" s="223" t="s">
        <v>318</v>
      </c>
      <c r="D81" s="223"/>
      <c r="E81" s="223"/>
      <c r="F81" s="244" t="s">
        <v>319</v>
      </c>
      <c r="G81" s="245"/>
      <c r="H81" s="223" t="s">
        <v>320</v>
      </c>
      <c r="I81" s="223" t="s">
        <v>315</v>
      </c>
      <c r="J81" s="223">
        <v>50</v>
      </c>
      <c r="K81" s="235"/>
    </row>
    <row r="82" spans="2:11" s="1" customFormat="1" ht="15" customHeight="1">
      <c r="B82" s="246"/>
      <c r="C82" s="223" t="s">
        <v>321</v>
      </c>
      <c r="D82" s="223"/>
      <c r="E82" s="223"/>
      <c r="F82" s="244" t="s">
        <v>313</v>
      </c>
      <c r="G82" s="245"/>
      <c r="H82" s="223" t="s">
        <v>322</v>
      </c>
      <c r="I82" s="223" t="s">
        <v>323</v>
      </c>
      <c r="J82" s="223"/>
      <c r="K82" s="235"/>
    </row>
    <row r="83" spans="2:11" s="1" customFormat="1" ht="15" customHeight="1">
      <c r="B83" s="246"/>
      <c r="C83" s="247" t="s">
        <v>324</v>
      </c>
      <c r="D83" s="247"/>
      <c r="E83" s="247"/>
      <c r="F83" s="248" t="s">
        <v>319</v>
      </c>
      <c r="G83" s="247"/>
      <c r="H83" s="247" t="s">
        <v>325</v>
      </c>
      <c r="I83" s="247" t="s">
        <v>315</v>
      </c>
      <c r="J83" s="247">
        <v>15</v>
      </c>
      <c r="K83" s="235"/>
    </row>
    <row r="84" spans="2:11" s="1" customFormat="1" ht="15" customHeight="1">
      <c r="B84" s="246"/>
      <c r="C84" s="247" t="s">
        <v>326</v>
      </c>
      <c r="D84" s="247"/>
      <c r="E84" s="247"/>
      <c r="F84" s="248" t="s">
        <v>319</v>
      </c>
      <c r="G84" s="247"/>
      <c r="H84" s="247" t="s">
        <v>327</v>
      </c>
      <c r="I84" s="247" t="s">
        <v>315</v>
      </c>
      <c r="J84" s="247">
        <v>15</v>
      </c>
      <c r="K84" s="235"/>
    </row>
    <row r="85" spans="2:11" s="1" customFormat="1" ht="15" customHeight="1">
      <c r="B85" s="246"/>
      <c r="C85" s="247" t="s">
        <v>328</v>
      </c>
      <c r="D85" s="247"/>
      <c r="E85" s="247"/>
      <c r="F85" s="248" t="s">
        <v>319</v>
      </c>
      <c r="G85" s="247"/>
      <c r="H85" s="247" t="s">
        <v>329</v>
      </c>
      <c r="I85" s="247" t="s">
        <v>315</v>
      </c>
      <c r="J85" s="247">
        <v>20</v>
      </c>
      <c r="K85" s="235"/>
    </row>
    <row r="86" spans="2:11" s="1" customFormat="1" ht="15" customHeight="1">
      <c r="B86" s="246"/>
      <c r="C86" s="247" t="s">
        <v>330</v>
      </c>
      <c r="D86" s="247"/>
      <c r="E86" s="247"/>
      <c r="F86" s="248" t="s">
        <v>319</v>
      </c>
      <c r="G86" s="247"/>
      <c r="H86" s="247" t="s">
        <v>331</v>
      </c>
      <c r="I86" s="247" t="s">
        <v>315</v>
      </c>
      <c r="J86" s="247">
        <v>20</v>
      </c>
      <c r="K86" s="235"/>
    </row>
    <row r="87" spans="2:11" s="1" customFormat="1" ht="15" customHeight="1">
      <c r="B87" s="246"/>
      <c r="C87" s="223" t="s">
        <v>332</v>
      </c>
      <c r="D87" s="223"/>
      <c r="E87" s="223"/>
      <c r="F87" s="244" t="s">
        <v>319</v>
      </c>
      <c r="G87" s="245"/>
      <c r="H87" s="223" t="s">
        <v>333</v>
      </c>
      <c r="I87" s="223" t="s">
        <v>315</v>
      </c>
      <c r="J87" s="223">
        <v>50</v>
      </c>
      <c r="K87" s="235"/>
    </row>
    <row r="88" spans="2:11" s="1" customFormat="1" ht="15" customHeight="1">
      <c r="B88" s="246"/>
      <c r="C88" s="223" t="s">
        <v>334</v>
      </c>
      <c r="D88" s="223"/>
      <c r="E88" s="223"/>
      <c r="F88" s="244" t="s">
        <v>319</v>
      </c>
      <c r="G88" s="245"/>
      <c r="H88" s="223" t="s">
        <v>335</v>
      </c>
      <c r="I88" s="223" t="s">
        <v>315</v>
      </c>
      <c r="J88" s="223">
        <v>20</v>
      </c>
      <c r="K88" s="235"/>
    </row>
    <row r="89" spans="2:11" s="1" customFormat="1" ht="15" customHeight="1">
      <c r="B89" s="246"/>
      <c r="C89" s="223" t="s">
        <v>336</v>
      </c>
      <c r="D89" s="223"/>
      <c r="E89" s="223"/>
      <c r="F89" s="244" t="s">
        <v>319</v>
      </c>
      <c r="G89" s="245"/>
      <c r="H89" s="223" t="s">
        <v>337</v>
      </c>
      <c r="I89" s="223" t="s">
        <v>315</v>
      </c>
      <c r="J89" s="223">
        <v>20</v>
      </c>
      <c r="K89" s="235"/>
    </row>
    <row r="90" spans="2:11" s="1" customFormat="1" ht="15" customHeight="1">
      <c r="B90" s="246"/>
      <c r="C90" s="223" t="s">
        <v>338</v>
      </c>
      <c r="D90" s="223"/>
      <c r="E90" s="223"/>
      <c r="F90" s="244" t="s">
        <v>319</v>
      </c>
      <c r="G90" s="245"/>
      <c r="H90" s="223" t="s">
        <v>339</v>
      </c>
      <c r="I90" s="223" t="s">
        <v>315</v>
      </c>
      <c r="J90" s="223">
        <v>50</v>
      </c>
      <c r="K90" s="235"/>
    </row>
    <row r="91" spans="2:11" s="1" customFormat="1" ht="15" customHeight="1">
      <c r="B91" s="246"/>
      <c r="C91" s="223" t="s">
        <v>340</v>
      </c>
      <c r="D91" s="223"/>
      <c r="E91" s="223"/>
      <c r="F91" s="244" t="s">
        <v>319</v>
      </c>
      <c r="G91" s="245"/>
      <c r="H91" s="223" t="s">
        <v>340</v>
      </c>
      <c r="I91" s="223" t="s">
        <v>315</v>
      </c>
      <c r="J91" s="223">
        <v>50</v>
      </c>
      <c r="K91" s="235"/>
    </row>
    <row r="92" spans="2:11" s="1" customFormat="1" ht="15" customHeight="1">
      <c r="B92" s="246"/>
      <c r="C92" s="223" t="s">
        <v>341</v>
      </c>
      <c r="D92" s="223"/>
      <c r="E92" s="223"/>
      <c r="F92" s="244" t="s">
        <v>319</v>
      </c>
      <c r="G92" s="245"/>
      <c r="H92" s="223" t="s">
        <v>342</v>
      </c>
      <c r="I92" s="223" t="s">
        <v>315</v>
      </c>
      <c r="J92" s="223">
        <v>255</v>
      </c>
      <c r="K92" s="235"/>
    </row>
    <row r="93" spans="2:11" s="1" customFormat="1" ht="15" customHeight="1">
      <c r="B93" s="246"/>
      <c r="C93" s="223" t="s">
        <v>343</v>
      </c>
      <c r="D93" s="223"/>
      <c r="E93" s="223"/>
      <c r="F93" s="244" t="s">
        <v>313</v>
      </c>
      <c r="G93" s="245"/>
      <c r="H93" s="223" t="s">
        <v>344</v>
      </c>
      <c r="I93" s="223" t="s">
        <v>345</v>
      </c>
      <c r="J93" s="223"/>
      <c r="K93" s="235"/>
    </row>
    <row r="94" spans="2:11" s="1" customFormat="1" ht="15" customHeight="1">
      <c r="B94" s="246"/>
      <c r="C94" s="223" t="s">
        <v>346</v>
      </c>
      <c r="D94" s="223"/>
      <c r="E94" s="223"/>
      <c r="F94" s="244" t="s">
        <v>313</v>
      </c>
      <c r="G94" s="245"/>
      <c r="H94" s="223" t="s">
        <v>347</v>
      </c>
      <c r="I94" s="223" t="s">
        <v>348</v>
      </c>
      <c r="J94" s="223"/>
      <c r="K94" s="235"/>
    </row>
    <row r="95" spans="2:11" s="1" customFormat="1" ht="15" customHeight="1">
      <c r="B95" s="246"/>
      <c r="C95" s="223" t="s">
        <v>349</v>
      </c>
      <c r="D95" s="223"/>
      <c r="E95" s="223"/>
      <c r="F95" s="244" t="s">
        <v>313</v>
      </c>
      <c r="G95" s="245"/>
      <c r="H95" s="223" t="s">
        <v>349</v>
      </c>
      <c r="I95" s="223" t="s">
        <v>348</v>
      </c>
      <c r="J95" s="223"/>
      <c r="K95" s="235"/>
    </row>
    <row r="96" spans="2:11" s="1" customFormat="1" ht="15" customHeight="1">
      <c r="B96" s="246"/>
      <c r="C96" s="223" t="s">
        <v>38</v>
      </c>
      <c r="D96" s="223"/>
      <c r="E96" s="223"/>
      <c r="F96" s="244" t="s">
        <v>313</v>
      </c>
      <c r="G96" s="245"/>
      <c r="H96" s="223" t="s">
        <v>350</v>
      </c>
      <c r="I96" s="223" t="s">
        <v>348</v>
      </c>
      <c r="J96" s="223"/>
      <c r="K96" s="235"/>
    </row>
    <row r="97" spans="2:11" s="1" customFormat="1" ht="15" customHeight="1">
      <c r="B97" s="246"/>
      <c r="C97" s="223" t="s">
        <v>48</v>
      </c>
      <c r="D97" s="223"/>
      <c r="E97" s="223"/>
      <c r="F97" s="244" t="s">
        <v>313</v>
      </c>
      <c r="G97" s="245"/>
      <c r="H97" s="223" t="s">
        <v>351</v>
      </c>
      <c r="I97" s="223" t="s">
        <v>348</v>
      </c>
      <c r="J97" s="223"/>
      <c r="K97" s="235"/>
    </row>
    <row r="98" spans="2:11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pans="2:11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pans="2:11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pans="2:1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pans="2:11" s="1" customFormat="1" ht="45" customHeight="1">
      <c r="B102" s="234"/>
      <c r="C102" s="352" t="s">
        <v>352</v>
      </c>
      <c r="D102" s="352"/>
      <c r="E102" s="352"/>
      <c r="F102" s="352"/>
      <c r="G102" s="352"/>
      <c r="H102" s="352"/>
      <c r="I102" s="352"/>
      <c r="J102" s="352"/>
      <c r="K102" s="235"/>
    </row>
    <row r="103" spans="2:11" s="1" customFormat="1" ht="17.25" customHeight="1">
      <c r="B103" s="234"/>
      <c r="C103" s="236" t="s">
        <v>307</v>
      </c>
      <c r="D103" s="236"/>
      <c r="E103" s="236"/>
      <c r="F103" s="236" t="s">
        <v>308</v>
      </c>
      <c r="G103" s="237"/>
      <c r="H103" s="236" t="s">
        <v>54</v>
      </c>
      <c r="I103" s="236" t="s">
        <v>57</v>
      </c>
      <c r="J103" s="236" t="s">
        <v>309</v>
      </c>
      <c r="K103" s="235"/>
    </row>
    <row r="104" spans="2:11" s="1" customFormat="1" ht="17.25" customHeight="1">
      <c r="B104" s="234"/>
      <c r="C104" s="238" t="s">
        <v>310</v>
      </c>
      <c r="D104" s="238"/>
      <c r="E104" s="238"/>
      <c r="F104" s="239" t="s">
        <v>311</v>
      </c>
      <c r="G104" s="240"/>
      <c r="H104" s="238"/>
      <c r="I104" s="238"/>
      <c r="J104" s="238" t="s">
        <v>312</v>
      </c>
      <c r="K104" s="235"/>
    </row>
    <row r="105" spans="2:11" s="1" customFormat="1" ht="5.25" customHeight="1">
      <c r="B105" s="234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pans="2:11" s="1" customFormat="1" ht="15" customHeight="1">
      <c r="B106" s="234"/>
      <c r="C106" s="223" t="s">
        <v>53</v>
      </c>
      <c r="D106" s="243"/>
      <c r="E106" s="243"/>
      <c r="F106" s="244" t="s">
        <v>313</v>
      </c>
      <c r="G106" s="223"/>
      <c r="H106" s="223" t="s">
        <v>353</v>
      </c>
      <c r="I106" s="223" t="s">
        <v>315</v>
      </c>
      <c r="J106" s="223">
        <v>20</v>
      </c>
      <c r="K106" s="235"/>
    </row>
    <row r="107" spans="2:11" s="1" customFormat="1" ht="15" customHeight="1">
      <c r="B107" s="234"/>
      <c r="C107" s="223" t="s">
        <v>316</v>
      </c>
      <c r="D107" s="223"/>
      <c r="E107" s="223"/>
      <c r="F107" s="244" t="s">
        <v>313</v>
      </c>
      <c r="G107" s="223"/>
      <c r="H107" s="223" t="s">
        <v>353</v>
      </c>
      <c r="I107" s="223" t="s">
        <v>315</v>
      </c>
      <c r="J107" s="223">
        <v>120</v>
      </c>
      <c r="K107" s="235"/>
    </row>
    <row r="108" spans="2:11" s="1" customFormat="1" ht="15" customHeight="1">
      <c r="B108" s="246"/>
      <c r="C108" s="223" t="s">
        <v>318</v>
      </c>
      <c r="D108" s="223"/>
      <c r="E108" s="223"/>
      <c r="F108" s="244" t="s">
        <v>319</v>
      </c>
      <c r="G108" s="223"/>
      <c r="H108" s="223" t="s">
        <v>353</v>
      </c>
      <c r="I108" s="223" t="s">
        <v>315</v>
      </c>
      <c r="J108" s="223">
        <v>50</v>
      </c>
      <c r="K108" s="235"/>
    </row>
    <row r="109" spans="2:11" s="1" customFormat="1" ht="15" customHeight="1">
      <c r="B109" s="246"/>
      <c r="C109" s="223" t="s">
        <v>321</v>
      </c>
      <c r="D109" s="223"/>
      <c r="E109" s="223"/>
      <c r="F109" s="244" t="s">
        <v>313</v>
      </c>
      <c r="G109" s="223"/>
      <c r="H109" s="223" t="s">
        <v>353</v>
      </c>
      <c r="I109" s="223" t="s">
        <v>323</v>
      </c>
      <c r="J109" s="223"/>
      <c r="K109" s="235"/>
    </row>
    <row r="110" spans="2:11" s="1" customFormat="1" ht="15" customHeight="1">
      <c r="B110" s="246"/>
      <c r="C110" s="223" t="s">
        <v>332</v>
      </c>
      <c r="D110" s="223"/>
      <c r="E110" s="223"/>
      <c r="F110" s="244" t="s">
        <v>319</v>
      </c>
      <c r="G110" s="223"/>
      <c r="H110" s="223" t="s">
        <v>353</v>
      </c>
      <c r="I110" s="223" t="s">
        <v>315</v>
      </c>
      <c r="J110" s="223">
        <v>50</v>
      </c>
      <c r="K110" s="235"/>
    </row>
    <row r="111" spans="2:11" s="1" customFormat="1" ht="15" customHeight="1">
      <c r="B111" s="246"/>
      <c r="C111" s="223" t="s">
        <v>340</v>
      </c>
      <c r="D111" s="223"/>
      <c r="E111" s="223"/>
      <c r="F111" s="244" t="s">
        <v>319</v>
      </c>
      <c r="G111" s="223"/>
      <c r="H111" s="223" t="s">
        <v>353</v>
      </c>
      <c r="I111" s="223" t="s">
        <v>315</v>
      </c>
      <c r="J111" s="223">
        <v>50</v>
      </c>
      <c r="K111" s="235"/>
    </row>
    <row r="112" spans="2:11" s="1" customFormat="1" ht="15" customHeight="1">
      <c r="B112" s="246"/>
      <c r="C112" s="223" t="s">
        <v>338</v>
      </c>
      <c r="D112" s="223"/>
      <c r="E112" s="223"/>
      <c r="F112" s="244" t="s">
        <v>319</v>
      </c>
      <c r="G112" s="223"/>
      <c r="H112" s="223" t="s">
        <v>353</v>
      </c>
      <c r="I112" s="223" t="s">
        <v>315</v>
      </c>
      <c r="J112" s="223">
        <v>50</v>
      </c>
      <c r="K112" s="235"/>
    </row>
    <row r="113" spans="2:11" s="1" customFormat="1" ht="15" customHeight="1">
      <c r="B113" s="246"/>
      <c r="C113" s="223" t="s">
        <v>53</v>
      </c>
      <c r="D113" s="223"/>
      <c r="E113" s="223"/>
      <c r="F113" s="244" t="s">
        <v>313</v>
      </c>
      <c r="G113" s="223"/>
      <c r="H113" s="223" t="s">
        <v>354</v>
      </c>
      <c r="I113" s="223" t="s">
        <v>315</v>
      </c>
      <c r="J113" s="223">
        <v>20</v>
      </c>
      <c r="K113" s="235"/>
    </row>
    <row r="114" spans="2:11" s="1" customFormat="1" ht="15" customHeight="1">
      <c r="B114" s="246"/>
      <c r="C114" s="223" t="s">
        <v>355</v>
      </c>
      <c r="D114" s="223"/>
      <c r="E114" s="223"/>
      <c r="F114" s="244" t="s">
        <v>313</v>
      </c>
      <c r="G114" s="223"/>
      <c r="H114" s="223" t="s">
        <v>356</v>
      </c>
      <c r="I114" s="223" t="s">
        <v>315</v>
      </c>
      <c r="J114" s="223">
        <v>120</v>
      </c>
      <c r="K114" s="235"/>
    </row>
    <row r="115" spans="2:11" s="1" customFormat="1" ht="15" customHeight="1">
      <c r="B115" s="246"/>
      <c r="C115" s="223" t="s">
        <v>38</v>
      </c>
      <c r="D115" s="223"/>
      <c r="E115" s="223"/>
      <c r="F115" s="244" t="s">
        <v>313</v>
      </c>
      <c r="G115" s="223"/>
      <c r="H115" s="223" t="s">
        <v>357</v>
      </c>
      <c r="I115" s="223" t="s">
        <v>348</v>
      </c>
      <c r="J115" s="223"/>
      <c r="K115" s="235"/>
    </row>
    <row r="116" spans="2:11" s="1" customFormat="1" ht="15" customHeight="1">
      <c r="B116" s="246"/>
      <c r="C116" s="223" t="s">
        <v>48</v>
      </c>
      <c r="D116" s="223"/>
      <c r="E116" s="223"/>
      <c r="F116" s="244" t="s">
        <v>313</v>
      </c>
      <c r="G116" s="223"/>
      <c r="H116" s="223" t="s">
        <v>358</v>
      </c>
      <c r="I116" s="223" t="s">
        <v>348</v>
      </c>
      <c r="J116" s="223"/>
      <c r="K116" s="235"/>
    </row>
    <row r="117" spans="2:11" s="1" customFormat="1" ht="15" customHeight="1">
      <c r="B117" s="246"/>
      <c r="C117" s="223" t="s">
        <v>57</v>
      </c>
      <c r="D117" s="223"/>
      <c r="E117" s="223"/>
      <c r="F117" s="244" t="s">
        <v>313</v>
      </c>
      <c r="G117" s="223"/>
      <c r="H117" s="223" t="s">
        <v>359</v>
      </c>
      <c r="I117" s="223" t="s">
        <v>360</v>
      </c>
      <c r="J117" s="223"/>
      <c r="K117" s="235"/>
    </row>
    <row r="118" spans="2:11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pans="2:11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pans="2:11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pans="2:1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s="1" customFormat="1" ht="45" customHeight="1">
      <c r="B122" s="262"/>
      <c r="C122" s="350" t="s">
        <v>361</v>
      </c>
      <c r="D122" s="350"/>
      <c r="E122" s="350"/>
      <c r="F122" s="350"/>
      <c r="G122" s="350"/>
      <c r="H122" s="350"/>
      <c r="I122" s="350"/>
      <c r="J122" s="350"/>
      <c r="K122" s="263"/>
    </row>
    <row r="123" spans="2:11" s="1" customFormat="1" ht="17.25" customHeight="1">
      <c r="B123" s="264"/>
      <c r="C123" s="236" t="s">
        <v>307</v>
      </c>
      <c r="D123" s="236"/>
      <c r="E123" s="236"/>
      <c r="F123" s="236" t="s">
        <v>308</v>
      </c>
      <c r="G123" s="237"/>
      <c r="H123" s="236" t="s">
        <v>54</v>
      </c>
      <c r="I123" s="236" t="s">
        <v>57</v>
      </c>
      <c r="J123" s="236" t="s">
        <v>309</v>
      </c>
      <c r="K123" s="265"/>
    </row>
    <row r="124" spans="2:11" s="1" customFormat="1" ht="17.25" customHeight="1">
      <c r="B124" s="264"/>
      <c r="C124" s="238" t="s">
        <v>310</v>
      </c>
      <c r="D124" s="238"/>
      <c r="E124" s="238"/>
      <c r="F124" s="239" t="s">
        <v>311</v>
      </c>
      <c r="G124" s="240"/>
      <c r="H124" s="238"/>
      <c r="I124" s="238"/>
      <c r="J124" s="238" t="s">
        <v>312</v>
      </c>
      <c r="K124" s="265"/>
    </row>
    <row r="125" spans="2:11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pans="2:11" s="1" customFormat="1" ht="15" customHeight="1">
      <c r="B126" s="266"/>
      <c r="C126" s="223" t="s">
        <v>316</v>
      </c>
      <c r="D126" s="243"/>
      <c r="E126" s="243"/>
      <c r="F126" s="244" t="s">
        <v>313</v>
      </c>
      <c r="G126" s="223"/>
      <c r="H126" s="223" t="s">
        <v>353</v>
      </c>
      <c r="I126" s="223" t="s">
        <v>315</v>
      </c>
      <c r="J126" s="223">
        <v>120</v>
      </c>
      <c r="K126" s="269"/>
    </row>
    <row r="127" spans="2:11" s="1" customFormat="1" ht="15" customHeight="1">
      <c r="B127" s="266"/>
      <c r="C127" s="223" t="s">
        <v>362</v>
      </c>
      <c r="D127" s="223"/>
      <c r="E127" s="223"/>
      <c r="F127" s="244" t="s">
        <v>313</v>
      </c>
      <c r="G127" s="223"/>
      <c r="H127" s="223" t="s">
        <v>363</v>
      </c>
      <c r="I127" s="223" t="s">
        <v>315</v>
      </c>
      <c r="J127" s="223" t="s">
        <v>364</v>
      </c>
      <c r="K127" s="269"/>
    </row>
    <row r="128" spans="2:11" s="1" customFormat="1" ht="15" customHeight="1">
      <c r="B128" s="266"/>
      <c r="C128" s="223" t="s">
        <v>261</v>
      </c>
      <c r="D128" s="223"/>
      <c r="E128" s="223"/>
      <c r="F128" s="244" t="s">
        <v>313</v>
      </c>
      <c r="G128" s="223"/>
      <c r="H128" s="223" t="s">
        <v>365</v>
      </c>
      <c r="I128" s="223" t="s">
        <v>315</v>
      </c>
      <c r="J128" s="223" t="s">
        <v>364</v>
      </c>
      <c r="K128" s="269"/>
    </row>
    <row r="129" spans="2:11" s="1" customFormat="1" ht="15" customHeight="1">
      <c r="B129" s="266"/>
      <c r="C129" s="223" t="s">
        <v>324</v>
      </c>
      <c r="D129" s="223"/>
      <c r="E129" s="223"/>
      <c r="F129" s="244" t="s">
        <v>319</v>
      </c>
      <c r="G129" s="223"/>
      <c r="H129" s="223" t="s">
        <v>325</v>
      </c>
      <c r="I129" s="223" t="s">
        <v>315</v>
      </c>
      <c r="J129" s="223">
        <v>15</v>
      </c>
      <c r="K129" s="269"/>
    </row>
    <row r="130" spans="2:11" s="1" customFormat="1" ht="15" customHeight="1">
      <c r="B130" s="266"/>
      <c r="C130" s="247" t="s">
        <v>326</v>
      </c>
      <c r="D130" s="247"/>
      <c r="E130" s="247"/>
      <c r="F130" s="248" t="s">
        <v>319</v>
      </c>
      <c r="G130" s="247"/>
      <c r="H130" s="247" t="s">
        <v>327</v>
      </c>
      <c r="I130" s="247" t="s">
        <v>315</v>
      </c>
      <c r="J130" s="247">
        <v>15</v>
      </c>
      <c r="K130" s="269"/>
    </row>
    <row r="131" spans="2:11" s="1" customFormat="1" ht="15" customHeight="1">
      <c r="B131" s="266"/>
      <c r="C131" s="247" t="s">
        <v>328</v>
      </c>
      <c r="D131" s="247"/>
      <c r="E131" s="247"/>
      <c r="F131" s="248" t="s">
        <v>319</v>
      </c>
      <c r="G131" s="247"/>
      <c r="H131" s="247" t="s">
        <v>329</v>
      </c>
      <c r="I131" s="247" t="s">
        <v>315</v>
      </c>
      <c r="J131" s="247">
        <v>20</v>
      </c>
      <c r="K131" s="269"/>
    </row>
    <row r="132" spans="2:11" s="1" customFormat="1" ht="15" customHeight="1">
      <c r="B132" s="266"/>
      <c r="C132" s="247" t="s">
        <v>330</v>
      </c>
      <c r="D132" s="247"/>
      <c r="E132" s="247"/>
      <c r="F132" s="248" t="s">
        <v>319</v>
      </c>
      <c r="G132" s="247"/>
      <c r="H132" s="247" t="s">
        <v>331</v>
      </c>
      <c r="I132" s="247" t="s">
        <v>315</v>
      </c>
      <c r="J132" s="247">
        <v>20</v>
      </c>
      <c r="K132" s="269"/>
    </row>
    <row r="133" spans="2:11" s="1" customFormat="1" ht="15" customHeight="1">
      <c r="B133" s="266"/>
      <c r="C133" s="223" t="s">
        <v>318</v>
      </c>
      <c r="D133" s="223"/>
      <c r="E133" s="223"/>
      <c r="F133" s="244" t="s">
        <v>319</v>
      </c>
      <c r="G133" s="223"/>
      <c r="H133" s="223" t="s">
        <v>353</v>
      </c>
      <c r="I133" s="223" t="s">
        <v>315</v>
      </c>
      <c r="J133" s="223">
        <v>50</v>
      </c>
      <c r="K133" s="269"/>
    </row>
    <row r="134" spans="2:11" s="1" customFormat="1" ht="15" customHeight="1">
      <c r="B134" s="266"/>
      <c r="C134" s="223" t="s">
        <v>332</v>
      </c>
      <c r="D134" s="223"/>
      <c r="E134" s="223"/>
      <c r="F134" s="244" t="s">
        <v>319</v>
      </c>
      <c r="G134" s="223"/>
      <c r="H134" s="223" t="s">
        <v>353</v>
      </c>
      <c r="I134" s="223" t="s">
        <v>315</v>
      </c>
      <c r="J134" s="223">
        <v>50</v>
      </c>
      <c r="K134" s="269"/>
    </row>
    <row r="135" spans="2:11" s="1" customFormat="1" ht="15" customHeight="1">
      <c r="B135" s="266"/>
      <c r="C135" s="223" t="s">
        <v>338</v>
      </c>
      <c r="D135" s="223"/>
      <c r="E135" s="223"/>
      <c r="F135" s="244" t="s">
        <v>319</v>
      </c>
      <c r="G135" s="223"/>
      <c r="H135" s="223" t="s">
        <v>353</v>
      </c>
      <c r="I135" s="223" t="s">
        <v>315</v>
      </c>
      <c r="J135" s="223">
        <v>50</v>
      </c>
      <c r="K135" s="269"/>
    </row>
    <row r="136" spans="2:11" s="1" customFormat="1" ht="15" customHeight="1">
      <c r="B136" s="266"/>
      <c r="C136" s="223" t="s">
        <v>340</v>
      </c>
      <c r="D136" s="223"/>
      <c r="E136" s="223"/>
      <c r="F136" s="244" t="s">
        <v>319</v>
      </c>
      <c r="G136" s="223"/>
      <c r="H136" s="223" t="s">
        <v>353</v>
      </c>
      <c r="I136" s="223" t="s">
        <v>315</v>
      </c>
      <c r="J136" s="223">
        <v>50</v>
      </c>
      <c r="K136" s="269"/>
    </row>
    <row r="137" spans="2:11" s="1" customFormat="1" ht="15" customHeight="1">
      <c r="B137" s="266"/>
      <c r="C137" s="223" t="s">
        <v>341</v>
      </c>
      <c r="D137" s="223"/>
      <c r="E137" s="223"/>
      <c r="F137" s="244" t="s">
        <v>319</v>
      </c>
      <c r="G137" s="223"/>
      <c r="H137" s="223" t="s">
        <v>366</v>
      </c>
      <c r="I137" s="223" t="s">
        <v>315</v>
      </c>
      <c r="J137" s="223">
        <v>255</v>
      </c>
      <c r="K137" s="269"/>
    </row>
    <row r="138" spans="2:11" s="1" customFormat="1" ht="15" customHeight="1">
      <c r="B138" s="266"/>
      <c r="C138" s="223" t="s">
        <v>343</v>
      </c>
      <c r="D138" s="223"/>
      <c r="E138" s="223"/>
      <c r="F138" s="244" t="s">
        <v>313</v>
      </c>
      <c r="G138" s="223"/>
      <c r="H138" s="223" t="s">
        <v>367</v>
      </c>
      <c r="I138" s="223" t="s">
        <v>345</v>
      </c>
      <c r="J138" s="223"/>
      <c r="K138" s="269"/>
    </row>
    <row r="139" spans="2:11" s="1" customFormat="1" ht="15" customHeight="1">
      <c r="B139" s="266"/>
      <c r="C139" s="223" t="s">
        <v>346</v>
      </c>
      <c r="D139" s="223"/>
      <c r="E139" s="223"/>
      <c r="F139" s="244" t="s">
        <v>313</v>
      </c>
      <c r="G139" s="223"/>
      <c r="H139" s="223" t="s">
        <v>368</v>
      </c>
      <c r="I139" s="223" t="s">
        <v>348</v>
      </c>
      <c r="J139" s="223"/>
      <c r="K139" s="269"/>
    </row>
    <row r="140" spans="2:11" s="1" customFormat="1" ht="15" customHeight="1">
      <c r="B140" s="266"/>
      <c r="C140" s="223" t="s">
        <v>349</v>
      </c>
      <c r="D140" s="223"/>
      <c r="E140" s="223"/>
      <c r="F140" s="244" t="s">
        <v>313</v>
      </c>
      <c r="G140" s="223"/>
      <c r="H140" s="223" t="s">
        <v>349</v>
      </c>
      <c r="I140" s="223" t="s">
        <v>348</v>
      </c>
      <c r="J140" s="223"/>
      <c r="K140" s="269"/>
    </row>
    <row r="141" spans="2:11" s="1" customFormat="1" ht="15" customHeight="1">
      <c r="B141" s="266"/>
      <c r="C141" s="223" t="s">
        <v>38</v>
      </c>
      <c r="D141" s="223"/>
      <c r="E141" s="223"/>
      <c r="F141" s="244" t="s">
        <v>313</v>
      </c>
      <c r="G141" s="223"/>
      <c r="H141" s="223" t="s">
        <v>369</v>
      </c>
      <c r="I141" s="223" t="s">
        <v>348</v>
      </c>
      <c r="J141" s="223"/>
      <c r="K141" s="269"/>
    </row>
    <row r="142" spans="2:11" s="1" customFormat="1" ht="15" customHeight="1">
      <c r="B142" s="266"/>
      <c r="C142" s="223" t="s">
        <v>370</v>
      </c>
      <c r="D142" s="223"/>
      <c r="E142" s="223"/>
      <c r="F142" s="244" t="s">
        <v>313</v>
      </c>
      <c r="G142" s="223"/>
      <c r="H142" s="223" t="s">
        <v>371</v>
      </c>
      <c r="I142" s="223" t="s">
        <v>348</v>
      </c>
      <c r="J142" s="223"/>
      <c r="K142" s="269"/>
    </row>
    <row r="143" spans="2:11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pans="2:11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pans="2:11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pans="2:11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pans="2:11" s="1" customFormat="1" ht="45" customHeight="1">
      <c r="B147" s="234"/>
      <c r="C147" s="352" t="s">
        <v>372</v>
      </c>
      <c r="D147" s="352"/>
      <c r="E147" s="352"/>
      <c r="F147" s="352"/>
      <c r="G147" s="352"/>
      <c r="H147" s="352"/>
      <c r="I147" s="352"/>
      <c r="J147" s="352"/>
      <c r="K147" s="235"/>
    </row>
    <row r="148" spans="2:11" s="1" customFormat="1" ht="17.25" customHeight="1">
      <c r="B148" s="234"/>
      <c r="C148" s="236" t="s">
        <v>307</v>
      </c>
      <c r="D148" s="236"/>
      <c r="E148" s="236"/>
      <c r="F148" s="236" t="s">
        <v>308</v>
      </c>
      <c r="G148" s="237"/>
      <c r="H148" s="236" t="s">
        <v>54</v>
      </c>
      <c r="I148" s="236" t="s">
        <v>57</v>
      </c>
      <c r="J148" s="236" t="s">
        <v>309</v>
      </c>
      <c r="K148" s="235"/>
    </row>
    <row r="149" spans="2:11" s="1" customFormat="1" ht="17.25" customHeight="1">
      <c r="B149" s="234"/>
      <c r="C149" s="238" t="s">
        <v>310</v>
      </c>
      <c r="D149" s="238"/>
      <c r="E149" s="238"/>
      <c r="F149" s="239" t="s">
        <v>311</v>
      </c>
      <c r="G149" s="240"/>
      <c r="H149" s="238"/>
      <c r="I149" s="238"/>
      <c r="J149" s="238" t="s">
        <v>312</v>
      </c>
      <c r="K149" s="235"/>
    </row>
    <row r="150" spans="2:11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pans="2:11" s="1" customFormat="1" ht="15" customHeight="1">
      <c r="B151" s="246"/>
      <c r="C151" s="273" t="s">
        <v>316</v>
      </c>
      <c r="D151" s="223"/>
      <c r="E151" s="223"/>
      <c r="F151" s="274" t="s">
        <v>313</v>
      </c>
      <c r="G151" s="223"/>
      <c r="H151" s="273" t="s">
        <v>353</v>
      </c>
      <c r="I151" s="273" t="s">
        <v>315</v>
      </c>
      <c r="J151" s="273">
        <v>120</v>
      </c>
      <c r="K151" s="269"/>
    </row>
    <row r="152" spans="2:11" s="1" customFormat="1" ht="15" customHeight="1">
      <c r="B152" s="246"/>
      <c r="C152" s="273" t="s">
        <v>362</v>
      </c>
      <c r="D152" s="223"/>
      <c r="E152" s="223"/>
      <c r="F152" s="274" t="s">
        <v>313</v>
      </c>
      <c r="G152" s="223"/>
      <c r="H152" s="273" t="s">
        <v>373</v>
      </c>
      <c r="I152" s="273" t="s">
        <v>315</v>
      </c>
      <c r="J152" s="273" t="s">
        <v>364</v>
      </c>
      <c r="K152" s="269"/>
    </row>
    <row r="153" spans="2:11" s="1" customFormat="1" ht="15" customHeight="1">
      <c r="B153" s="246"/>
      <c r="C153" s="273" t="s">
        <v>261</v>
      </c>
      <c r="D153" s="223"/>
      <c r="E153" s="223"/>
      <c r="F153" s="274" t="s">
        <v>313</v>
      </c>
      <c r="G153" s="223"/>
      <c r="H153" s="273" t="s">
        <v>374</v>
      </c>
      <c r="I153" s="273" t="s">
        <v>315</v>
      </c>
      <c r="J153" s="273" t="s">
        <v>364</v>
      </c>
      <c r="K153" s="269"/>
    </row>
    <row r="154" spans="2:11" s="1" customFormat="1" ht="15" customHeight="1">
      <c r="B154" s="246"/>
      <c r="C154" s="273" t="s">
        <v>318</v>
      </c>
      <c r="D154" s="223"/>
      <c r="E154" s="223"/>
      <c r="F154" s="274" t="s">
        <v>319</v>
      </c>
      <c r="G154" s="223"/>
      <c r="H154" s="273" t="s">
        <v>353</v>
      </c>
      <c r="I154" s="273" t="s">
        <v>315</v>
      </c>
      <c r="J154" s="273">
        <v>50</v>
      </c>
      <c r="K154" s="269"/>
    </row>
    <row r="155" spans="2:11" s="1" customFormat="1" ht="15" customHeight="1">
      <c r="B155" s="246"/>
      <c r="C155" s="273" t="s">
        <v>321</v>
      </c>
      <c r="D155" s="223"/>
      <c r="E155" s="223"/>
      <c r="F155" s="274" t="s">
        <v>313</v>
      </c>
      <c r="G155" s="223"/>
      <c r="H155" s="273" t="s">
        <v>353</v>
      </c>
      <c r="I155" s="273" t="s">
        <v>323</v>
      </c>
      <c r="J155" s="273"/>
      <c r="K155" s="269"/>
    </row>
    <row r="156" spans="2:11" s="1" customFormat="1" ht="15" customHeight="1">
      <c r="B156" s="246"/>
      <c r="C156" s="273" t="s">
        <v>332</v>
      </c>
      <c r="D156" s="223"/>
      <c r="E156" s="223"/>
      <c r="F156" s="274" t="s">
        <v>319</v>
      </c>
      <c r="G156" s="223"/>
      <c r="H156" s="273" t="s">
        <v>353</v>
      </c>
      <c r="I156" s="273" t="s">
        <v>315</v>
      </c>
      <c r="J156" s="273">
        <v>50</v>
      </c>
      <c r="K156" s="269"/>
    </row>
    <row r="157" spans="2:11" s="1" customFormat="1" ht="15" customHeight="1">
      <c r="B157" s="246"/>
      <c r="C157" s="273" t="s">
        <v>340</v>
      </c>
      <c r="D157" s="223"/>
      <c r="E157" s="223"/>
      <c r="F157" s="274" t="s">
        <v>319</v>
      </c>
      <c r="G157" s="223"/>
      <c r="H157" s="273" t="s">
        <v>353</v>
      </c>
      <c r="I157" s="273" t="s">
        <v>315</v>
      </c>
      <c r="J157" s="273">
        <v>50</v>
      </c>
      <c r="K157" s="269"/>
    </row>
    <row r="158" spans="2:11" s="1" customFormat="1" ht="15" customHeight="1">
      <c r="B158" s="246"/>
      <c r="C158" s="273" t="s">
        <v>338</v>
      </c>
      <c r="D158" s="223"/>
      <c r="E158" s="223"/>
      <c r="F158" s="274" t="s">
        <v>319</v>
      </c>
      <c r="G158" s="223"/>
      <c r="H158" s="273" t="s">
        <v>353</v>
      </c>
      <c r="I158" s="273" t="s">
        <v>315</v>
      </c>
      <c r="J158" s="273">
        <v>50</v>
      </c>
      <c r="K158" s="269"/>
    </row>
    <row r="159" spans="2:11" s="1" customFormat="1" ht="15" customHeight="1">
      <c r="B159" s="246"/>
      <c r="C159" s="273" t="s">
        <v>90</v>
      </c>
      <c r="D159" s="223"/>
      <c r="E159" s="223"/>
      <c r="F159" s="274" t="s">
        <v>313</v>
      </c>
      <c r="G159" s="223"/>
      <c r="H159" s="273" t="s">
        <v>375</v>
      </c>
      <c r="I159" s="273" t="s">
        <v>315</v>
      </c>
      <c r="J159" s="273" t="s">
        <v>376</v>
      </c>
      <c r="K159" s="269"/>
    </row>
    <row r="160" spans="2:11" s="1" customFormat="1" ht="15" customHeight="1">
      <c r="B160" s="246"/>
      <c r="C160" s="273" t="s">
        <v>377</v>
      </c>
      <c r="D160" s="223"/>
      <c r="E160" s="223"/>
      <c r="F160" s="274" t="s">
        <v>313</v>
      </c>
      <c r="G160" s="223"/>
      <c r="H160" s="273" t="s">
        <v>378</v>
      </c>
      <c r="I160" s="273" t="s">
        <v>348</v>
      </c>
      <c r="J160" s="273"/>
      <c r="K160" s="269"/>
    </row>
    <row r="161" spans="2:11" s="1" customFormat="1" ht="15" customHeight="1">
      <c r="B161" s="275"/>
      <c r="C161" s="255"/>
      <c r="D161" s="255"/>
      <c r="E161" s="255"/>
      <c r="F161" s="255"/>
      <c r="G161" s="255"/>
      <c r="H161" s="255"/>
      <c r="I161" s="255"/>
      <c r="J161" s="255"/>
      <c r="K161" s="276"/>
    </row>
    <row r="162" spans="2:11" s="1" customFormat="1" ht="18.75" customHeight="1">
      <c r="B162" s="257"/>
      <c r="C162" s="267"/>
      <c r="D162" s="267"/>
      <c r="E162" s="267"/>
      <c r="F162" s="277"/>
      <c r="G162" s="267"/>
      <c r="H162" s="267"/>
      <c r="I162" s="267"/>
      <c r="J162" s="267"/>
      <c r="K162" s="257"/>
    </row>
    <row r="163" spans="2:11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pans="2:11" s="1" customFormat="1" ht="7.5" customHeight="1">
      <c r="B164" s="212"/>
      <c r="C164" s="213"/>
      <c r="D164" s="213"/>
      <c r="E164" s="213"/>
      <c r="F164" s="213"/>
      <c r="G164" s="213"/>
      <c r="H164" s="213"/>
      <c r="I164" s="213"/>
      <c r="J164" s="213"/>
      <c r="K164" s="214"/>
    </row>
    <row r="165" spans="2:11" s="1" customFormat="1" ht="45" customHeight="1">
      <c r="B165" s="215"/>
      <c r="C165" s="350" t="s">
        <v>379</v>
      </c>
      <c r="D165" s="350"/>
      <c r="E165" s="350"/>
      <c r="F165" s="350"/>
      <c r="G165" s="350"/>
      <c r="H165" s="350"/>
      <c r="I165" s="350"/>
      <c r="J165" s="350"/>
      <c r="K165" s="216"/>
    </row>
    <row r="166" spans="2:11" s="1" customFormat="1" ht="17.25" customHeight="1">
      <c r="B166" s="215"/>
      <c r="C166" s="236" t="s">
        <v>307</v>
      </c>
      <c r="D166" s="236"/>
      <c r="E166" s="236"/>
      <c r="F166" s="236" t="s">
        <v>308</v>
      </c>
      <c r="G166" s="278"/>
      <c r="H166" s="279" t="s">
        <v>54</v>
      </c>
      <c r="I166" s="279" t="s">
        <v>57</v>
      </c>
      <c r="J166" s="236" t="s">
        <v>309</v>
      </c>
      <c r="K166" s="216"/>
    </row>
    <row r="167" spans="2:11" s="1" customFormat="1" ht="17.25" customHeight="1">
      <c r="B167" s="217"/>
      <c r="C167" s="238" t="s">
        <v>310</v>
      </c>
      <c r="D167" s="238"/>
      <c r="E167" s="238"/>
      <c r="F167" s="239" t="s">
        <v>311</v>
      </c>
      <c r="G167" s="280"/>
      <c r="H167" s="281"/>
      <c r="I167" s="281"/>
      <c r="J167" s="238" t="s">
        <v>312</v>
      </c>
      <c r="K167" s="218"/>
    </row>
    <row r="168" spans="2:11" s="1" customFormat="1" ht="5.25" customHeight="1">
      <c r="B168" s="246"/>
      <c r="C168" s="241"/>
      <c r="D168" s="241"/>
      <c r="E168" s="241"/>
      <c r="F168" s="241"/>
      <c r="G168" s="242"/>
      <c r="H168" s="241"/>
      <c r="I168" s="241"/>
      <c r="J168" s="241"/>
      <c r="K168" s="269"/>
    </row>
    <row r="169" spans="2:11" s="1" customFormat="1" ht="15" customHeight="1">
      <c r="B169" s="246"/>
      <c r="C169" s="223" t="s">
        <v>316</v>
      </c>
      <c r="D169" s="223"/>
      <c r="E169" s="223"/>
      <c r="F169" s="244" t="s">
        <v>313</v>
      </c>
      <c r="G169" s="223"/>
      <c r="H169" s="223" t="s">
        <v>353</v>
      </c>
      <c r="I169" s="223" t="s">
        <v>315</v>
      </c>
      <c r="J169" s="223">
        <v>120</v>
      </c>
      <c r="K169" s="269"/>
    </row>
    <row r="170" spans="2:11" s="1" customFormat="1" ht="15" customHeight="1">
      <c r="B170" s="246"/>
      <c r="C170" s="223" t="s">
        <v>362</v>
      </c>
      <c r="D170" s="223"/>
      <c r="E170" s="223"/>
      <c r="F170" s="244" t="s">
        <v>313</v>
      </c>
      <c r="G170" s="223"/>
      <c r="H170" s="223" t="s">
        <v>363</v>
      </c>
      <c r="I170" s="223" t="s">
        <v>315</v>
      </c>
      <c r="J170" s="223" t="s">
        <v>364</v>
      </c>
      <c r="K170" s="269"/>
    </row>
    <row r="171" spans="2:11" s="1" customFormat="1" ht="15" customHeight="1">
      <c r="B171" s="246"/>
      <c r="C171" s="223" t="s">
        <v>261</v>
      </c>
      <c r="D171" s="223"/>
      <c r="E171" s="223"/>
      <c r="F171" s="244" t="s">
        <v>313</v>
      </c>
      <c r="G171" s="223"/>
      <c r="H171" s="223" t="s">
        <v>380</v>
      </c>
      <c r="I171" s="223" t="s">
        <v>315</v>
      </c>
      <c r="J171" s="223" t="s">
        <v>364</v>
      </c>
      <c r="K171" s="269"/>
    </row>
    <row r="172" spans="2:11" s="1" customFormat="1" ht="15" customHeight="1">
      <c r="B172" s="246"/>
      <c r="C172" s="223" t="s">
        <v>318</v>
      </c>
      <c r="D172" s="223"/>
      <c r="E172" s="223"/>
      <c r="F172" s="244" t="s">
        <v>319</v>
      </c>
      <c r="G172" s="223"/>
      <c r="H172" s="223" t="s">
        <v>380</v>
      </c>
      <c r="I172" s="223" t="s">
        <v>315</v>
      </c>
      <c r="J172" s="223">
        <v>50</v>
      </c>
      <c r="K172" s="269"/>
    </row>
    <row r="173" spans="2:11" s="1" customFormat="1" ht="15" customHeight="1">
      <c r="B173" s="246"/>
      <c r="C173" s="223" t="s">
        <v>321</v>
      </c>
      <c r="D173" s="223"/>
      <c r="E173" s="223"/>
      <c r="F173" s="244" t="s">
        <v>313</v>
      </c>
      <c r="G173" s="223"/>
      <c r="H173" s="223" t="s">
        <v>380</v>
      </c>
      <c r="I173" s="223" t="s">
        <v>323</v>
      </c>
      <c r="J173" s="223"/>
      <c r="K173" s="269"/>
    </row>
    <row r="174" spans="2:11" s="1" customFormat="1" ht="15" customHeight="1">
      <c r="B174" s="246"/>
      <c r="C174" s="223" t="s">
        <v>332</v>
      </c>
      <c r="D174" s="223"/>
      <c r="E174" s="223"/>
      <c r="F174" s="244" t="s">
        <v>319</v>
      </c>
      <c r="G174" s="223"/>
      <c r="H174" s="223" t="s">
        <v>380</v>
      </c>
      <c r="I174" s="223" t="s">
        <v>315</v>
      </c>
      <c r="J174" s="223">
        <v>50</v>
      </c>
      <c r="K174" s="269"/>
    </row>
    <row r="175" spans="2:11" s="1" customFormat="1" ht="15" customHeight="1">
      <c r="B175" s="246"/>
      <c r="C175" s="223" t="s">
        <v>340</v>
      </c>
      <c r="D175" s="223"/>
      <c r="E175" s="223"/>
      <c r="F175" s="244" t="s">
        <v>319</v>
      </c>
      <c r="G175" s="223"/>
      <c r="H175" s="223" t="s">
        <v>380</v>
      </c>
      <c r="I175" s="223" t="s">
        <v>315</v>
      </c>
      <c r="J175" s="223">
        <v>50</v>
      </c>
      <c r="K175" s="269"/>
    </row>
    <row r="176" spans="2:11" s="1" customFormat="1" ht="15" customHeight="1">
      <c r="B176" s="246"/>
      <c r="C176" s="223" t="s">
        <v>338</v>
      </c>
      <c r="D176" s="223"/>
      <c r="E176" s="223"/>
      <c r="F176" s="244" t="s">
        <v>319</v>
      </c>
      <c r="G176" s="223"/>
      <c r="H176" s="223" t="s">
        <v>380</v>
      </c>
      <c r="I176" s="223" t="s">
        <v>315</v>
      </c>
      <c r="J176" s="223">
        <v>50</v>
      </c>
      <c r="K176" s="269"/>
    </row>
    <row r="177" spans="2:11" s="1" customFormat="1" ht="15" customHeight="1">
      <c r="B177" s="246"/>
      <c r="C177" s="223" t="s">
        <v>98</v>
      </c>
      <c r="D177" s="223"/>
      <c r="E177" s="223"/>
      <c r="F177" s="244" t="s">
        <v>313</v>
      </c>
      <c r="G177" s="223"/>
      <c r="H177" s="223" t="s">
        <v>381</v>
      </c>
      <c r="I177" s="223" t="s">
        <v>382</v>
      </c>
      <c r="J177" s="223"/>
      <c r="K177" s="269"/>
    </row>
    <row r="178" spans="2:11" s="1" customFormat="1" ht="15" customHeight="1">
      <c r="B178" s="246"/>
      <c r="C178" s="223" t="s">
        <v>57</v>
      </c>
      <c r="D178" s="223"/>
      <c r="E178" s="223"/>
      <c r="F178" s="244" t="s">
        <v>313</v>
      </c>
      <c r="G178" s="223"/>
      <c r="H178" s="223" t="s">
        <v>383</v>
      </c>
      <c r="I178" s="223" t="s">
        <v>384</v>
      </c>
      <c r="J178" s="223">
        <v>1</v>
      </c>
      <c r="K178" s="269"/>
    </row>
    <row r="179" spans="2:11" s="1" customFormat="1" ht="15" customHeight="1">
      <c r="B179" s="246"/>
      <c r="C179" s="223" t="s">
        <v>53</v>
      </c>
      <c r="D179" s="223"/>
      <c r="E179" s="223"/>
      <c r="F179" s="244" t="s">
        <v>313</v>
      </c>
      <c r="G179" s="223"/>
      <c r="H179" s="223" t="s">
        <v>385</v>
      </c>
      <c r="I179" s="223" t="s">
        <v>315</v>
      </c>
      <c r="J179" s="223">
        <v>20</v>
      </c>
      <c r="K179" s="269"/>
    </row>
    <row r="180" spans="2:11" s="1" customFormat="1" ht="15" customHeight="1">
      <c r="B180" s="246"/>
      <c r="C180" s="223" t="s">
        <v>54</v>
      </c>
      <c r="D180" s="223"/>
      <c r="E180" s="223"/>
      <c r="F180" s="244" t="s">
        <v>313</v>
      </c>
      <c r="G180" s="223"/>
      <c r="H180" s="223" t="s">
        <v>386</v>
      </c>
      <c r="I180" s="223" t="s">
        <v>315</v>
      </c>
      <c r="J180" s="223">
        <v>255</v>
      </c>
      <c r="K180" s="269"/>
    </row>
    <row r="181" spans="2:11" s="1" customFormat="1" ht="15" customHeight="1">
      <c r="B181" s="246"/>
      <c r="C181" s="223" t="s">
        <v>99</v>
      </c>
      <c r="D181" s="223"/>
      <c r="E181" s="223"/>
      <c r="F181" s="244" t="s">
        <v>313</v>
      </c>
      <c r="G181" s="223"/>
      <c r="H181" s="223" t="s">
        <v>277</v>
      </c>
      <c r="I181" s="223" t="s">
        <v>315</v>
      </c>
      <c r="J181" s="223">
        <v>10</v>
      </c>
      <c r="K181" s="269"/>
    </row>
    <row r="182" spans="2:11" s="1" customFormat="1" ht="15" customHeight="1">
      <c r="B182" s="246"/>
      <c r="C182" s="223" t="s">
        <v>100</v>
      </c>
      <c r="D182" s="223"/>
      <c r="E182" s="223"/>
      <c r="F182" s="244" t="s">
        <v>313</v>
      </c>
      <c r="G182" s="223"/>
      <c r="H182" s="223" t="s">
        <v>387</v>
      </c>
      <c r="I182" s="223" t="s">
        <v>348</v>
      </c>
      <c r="J182" s="223"/>
      <c r="K182" s="269"/>
    </row>
    <row r="183" spans="2:11" s="1" customFormat="1" ht="15" customHeight="1">
      <c r="B183" s="246"/>
      <c r="C183" s="223" t="s">
        <v>388</v>
      </c>
      <c r="D183" s="223"/>
      <c r="E183" s="223"/>
      <c r="F183" s="244" t="s">
        <v>313</v>
      </c>
      <c r="G183" s="223"/>
      <c r="H183" s="223" t="s">
        <v>389</v>
      </c>
      <c r="I183" s="223" t="s">
        <v>348</v>
      </c>
      <c r="J183" s="223"/>
      <c r="K183" s="269"/>
    </row>
    <row r="184" spans="2:11" s="1" customFormat="1" ht="15" customHeight="1">
      <c r="B184" s="246"/>
      <c r="C184" s="223" t="s">
        <v>377</v>
      </c>
      <c r="D184" s="223"/>
      <c r="E184" s="223"/>
      <c r="F184" s="244" t="s">
        <v>313</v>
      </c>
      <c r="G184" s="223"/>
      <c r="H184" s="223" t="s">
        <v>390</v>
      </c>
      <c r="I184" s="223" t="s">
        <v>348</v>
      </c>
      <c r="J184" s="223"/>
      <c r="K184" s="269"/>
    </row>
    <row r="185" spans="2:11" s="1" customFormat="1" ht="15" customHeight="1">
      <c r="B185" s="246"/>
      <c r="C185" s="223" t="s">
        <v>102</v>
      </c>
      <c r="D185" s="223"/>
      <c r="E185" s="223"/>
      <c r="F185" s="244" t="s">
        <v>319</v>
      </c>
      <c r="G185" s="223"/>
      <c r="H185" s="223" t="s">
        <v>391</v>
      </c>
      <c r="I185" s="223" t="s">
        <v>315</v>
      </c>
      <c r="J185" s="223">
        <v>50</v>
      </c>
      <c r="K185" s="269"/>
    </row>
    <row r="186" spans="2:11" s="1" customFormat="1" ht="15" customHeight="1">
      <c r="B186" s="246"/>
      <c r="C186" s="223" t="s">
        <v>392</v>
      </c>
      <c r="D186" s="223"/>
      <c r="E186" s="223"/>
      <c r="F186" s="244" t="s">
        <v>319</v>
      </c>
      <c r="G186" s="223"/>
      <c r="H186" s="223" t="s">
        <v>393</v>
      </c>
      <c r="I186" s="223" t="s">
        <v>394</v>
      </c>
      <c r="J186" s="223"/>
      <c r="K186" s="269"/>
    </row>
    <row r="187" spans="2:11" s="1" customFormat="1" ht="15" customHeight="1">
      <c r="B187" s="246"/>
      <c r="C187" s="223" t="s">
        <v>395</v>
      </c>
      <c r="D187" s="223"/>
      <c r="E187" s="223"/>
      <c r="F187" s="244" t="s">
        <v>319</v>
      </c>
      <c r="G187" s="223"/>
      <c r="H187" s="223" t="s">
        <v>396</v>
      </c>
      <c r="I187" s="223" t="s">
        <v>394</v>
      </c>
      <c r="J187" s="223"/>
      <c r="K187" s="269"/>
    </row>
    <row r="188" spans="2:11" s="1" customFormat="1" ht="15" customHeight="1">
      <c r="B188" s="246"/>
      <c r="C188" s="223" t="s">
        <v>397</v>
      </c>
      <c r="D188" s="223"/>
      <c r="E188" s="223"/>
      <c r="F188" s="244" t="s">
        <v>319</v>
      </c>
      <c r="G188" s="223"/>
      <c r="H188" s="223" t="s">
        <v>398</v>
      </c>
      <c r="I188" s="223" t="s">
        <v>394</v>
      </c>
      <c r="J188" s="223"/>
      <c r="K188" s="269"/>
    </row>
    <row r="189" spans="2:11" s="1" customFormat="1" ht="15" customHeight="1">
      <c r="B189" s="246"/>
      <c r="C189" s="282" t="s">
        <v>399</v>
      </c>
      <c r="D189" s="223"/>
      <c r="E189" s="223"/>
      <c r="F189" s="244" t="s">
        <v>319</v>
      </c>
      <c r="G189" s="223"/>
      <c r="H189" s="223" t="s">
        <v>400</v>
      </c>
      <c r="I189" s="223" t="s">
        <v>401</v>
      </c>
      <c r="J189" s="283" t="s">
        <v>402</v>
      </c>
      <c r="K189" s="269"/>
    </row>
    <row r="190" spans="2:11" s="15" customFormat="1" ht="15" customHeight="1">
      <c r="B190" s="284"/>
      <c r="C190" s="285" t="s">
        <v>403</v>
      </c>
      <c r="D190" s="286"/>
      <c r="E190" s="286"/>
      <c r="F190" s="287" t="s">
        <v>319</v>
      </c>
      <c r="G190" s="286"/>
      <c r="H190" s="286" t="s">
        <v>404</v>
      </c>
      <c r="I190" s="286" t="s">
        <v>401</v>
      </c>
      <c r="J190" s="288" t="s">
        <v>402</v>
      </c>
      <c r="K190" s="289"/>
    </row>
    <row r="191" spans="2:11" s="1" customFormat="1" ht="15" customHeight="1">
      <c r="B191" s="246"/>
      <c r="C191" s="282" t="s">
        <v>42</v>
      </c>
      <c r="D191" s="223"/>
      <c r="E191" s="223"/>
      <c r="F191" s="244" t="s">
        <v>313</v>
      </c>
      <c r="G191" s="223"/>
      <c r="H191" s="220" t="s">
        <v>405</v>
      </c>
      <c r="I191" s="223" t="s">
        <v>406</v>
      </c>
      <c r="J191" s="223"/>
      <c r="K191" s="269"/>
    </row>
    <row r="192" spans="2:11" s="1" customFormat="1" ht="15" customHeight="1">
      <c r="B192" s="246"/>
      <c r="C192" s="282" t="s">
        <v>407</v>
      </c>
      <c r="D192" s="223"/>
      <c r="E192" s="223"/>
      <c r="F192" s="244" t="s">
        <v>313</v>
      </c>
      <c r="G192" s="223"/>
      <c r="H192" s="223" t="s">
        <v>408</v>
      </c>
      <c r="I192" s="223" t="s">
        <v>348</v>
      </c>
      <c r="J192" s="223"/>
      <c r="K192" s="269"/>
    </row>
    <row r="193" spans="2:11" s="1" customFormat="1" ht="15" customHeight="1">
      <c r="B193" s="246"/>
      <c r="C193" s="282" t="s">
        <v>409</v>
      </c>
      <c r="D193" s="223"/>
      <c r="E193" s="223"/>
      <c r="F193" s="244" t="s">
        <v>313</v>
      </c>
      <c r="G193" s="223"/>
      <c r="H193" s="223" t="s">
        <v>410</v>
      </c>
      <c r="I193" s="223" t="s">
        <v>348</v>
      </c>
      <c r="J193" s="223"/>
      <c r="K193" s="269"/>
    </row>
    <row r="194" spans="2:11" s="1" customFormat="1" ht="15" customHeight="1">
      <c r="B194" s="246"/>
      <c r="C194" s="282" t="s">
        <v>411</v>
      </c>
      <c r="D194" s="223"/>
      <c r="E194" s="223"/>
      <c r="F194" s="244" t="s">
        <v>319</v>
      </c>
      <c r="G194" s="223"/>
      <c r="H194" s="223" t="s">
        <v>412</v>
      </c>
      <c r="I194" s="223" t="s">
        <v>348</v>
      </c>
      <c r="J194" s="223"/>
      <c r="K194" s="269"/>
    </row>
    <row r="195" spans="2:11" s="1" customFormat="1" ht="15" customHeight="1">
      <c r="B195" s="275"/>
      <c r="C195" s="290"/>
      <c r="D195" s="255"/>
      <c r="E195" s="255"/>
      <c r="F195" s="255"/>
      <c r="G195" s="255"/>
      <c r="H195" s="255"/>
      <c r="I195" s="255"/>
      <c r="J195" s="255"/>
      <c r="K195" s="276"/>
    </row>
    <row r="196" spans="2:11" s="1" customFormat="1" ht="18.75" customHeight="1">
      <c r="B196" s="257"/>
      <c r="C196" s="267"/>
      <c r="D196" s="267"/>
      <c r="E196" s="267"/>
      <c r="F196" s="277"/>
      <c r="G196" s="267"/>
      <c r="H196" s="267"/>
      <c r="I196" s="267"/>
      <c r="J196" s="267"/>
      <c r="K196" s="257"/>
    </row>
    <row r="197" spans="2:11" s="1" customFormat="1" ht="18.75" customHeight="1">
      <c r="B197" s="257"/>
      <c r="C197" s="267"/>
      <c r="D197" s="267"/>
      <c r="E197" s="267"/>
      <c r="F197" s="277"/>
      <c r="G197" s="267"/>
      <c r="H197" s="267"/>
      <c r="I197" s="267"/>
      <c r="J197" s="267"/>
      <c r="K197" s="257"/>
    </row>
    <row r="198" spans="2:11" s="1" customFormat="1" ht="18.75" customHeight="1">
      <c r="B198" s="230"/>
      <c r="C198" s="230"/>
      <c r="D198" s="230"/>
      <c r="E198" s="230"/>
      <c r="F198" s="230"/>
      <c r="G198" s="230"/>
      <c r="H198" s="230"/>
      <c r="I198" s="230"/>
      <c r="J198" s="230"/>
      <c r="K198" s="230"/>
    </row>
    <row r="199" spans="2:11" s="1" customFormat="1" ht="13.5">
      <c r="B199" s="212"/>
      <c r="C199" s="213"/>
      <c r="D199" s="213"/>
      <c r="E199" s="213"/>
      <c r="F199" s="213"/>
      <c r="G199" s="213"/>
      <c r="H199" s="213"/>
      <c r="I199" s="213"/>
      <c r="J199" s="213"/>
      <c r="K199" s="214"/>
    </row>
    <row r="200" spans="2:11" s="1" customFormat="1" ht="21">
      <c r="B200" s="215"/>
      <c r="C200" s="350" t="s">
        <v>413</v>
      </c>
      <c r="D200" s="350"/>
      <c r="E200" s="350"/>
      <c r="F200" s="350"/>
      <c r="G200" s="350"/>
      <c r="H200" s="350"/>
      <c r="I200" s="350"/>
      <c r="J200" s="350"/>
      <c r="K200" s="216"/>
    </row>
    <row r="201" spans="2:11" s="1" customFormat="1" ht="25.5" customHeight="1">
      <c r="B201" s="215"/>
      <c r="C201" s="291" t="s">
        <v>414</v>
      </c>
      <c r="D201" s="291"/>
      <c r="E201" s="291"/>
      <c r="F201" s="291" t="s">
        <v>415</v>
      </c>
      <c r="G201" s="292"/>
      <c r="H201" s="353" t="s">
        <v>416</v>
      </c>
      <c r="I201" s="353"/>
      <c r="J201" s="353"/>
      <c r="K201" s="216"/>
    </row>
    <row r="202" spans="2:11" s="1" customFormat="1" ht="5.25" customHeight="1">
      <c r="B202" s="246"/>
      <c r="C202" s="241"/>
      <c r="D202" s="241"/>
      <c r="E202" s="241"/>
      <c r="F202" s="241"/>
      <c r="G202" s="267"/>
      <c r="H202" s="241"/>
      <c r="I202" s="241"/>
      <c r="J202" s="241"/>
      <c r="K202" s="269"/>
    </row>
    <row r="203" spans="2:11" s="1" customFormat="1" ht="15" customHeight="1">
      <c r="B203" s="246"/>
      <c r="C203" s="223" t="s">
        <v>406</v>
      </c>
      <c r="D203" s="223"/>
      <c r="E203" s="223"/>
      <c r="F203" s="244" t="s">
        <v>43</v>
      </c>
      <c r="G203" s="223"/>
      <c r="H203" s="354" t="s">
        <v>417</v>
      </c>
      <c r="I203" s="354"/>
      <c r="J203" s="354"/>
      <c r="K203" s="269"/>
    </row>
    <row r="204" spans="2:11" s="1" customFormat="1" ht="15" customHeight="1">
      <c r="B204" s="246"/>
      <c r="C204" s="223"/>
      <c r="D204" s="223"/>
      <c r="E204" s="223"/>
      <c r="F204" s="244" t="s">
        <v>44</v>
      </c>
      <c r="G204" s="223"/>
      <c r="H204" s="354" t="s">
        <v>418</v>
      </c>
      <c r="I204" s="354"/>
      <c r="J204" s="354"/>
      <c r="K204" s="269"/>
    </row>
    <row r="205" spans="2:11" s="1" customFormat="1" ht="15" customHeight="1">
      <c r="B205" s="246"/>
      <c r="C205" s="223"/>
      <c r="D205" s="223"/>
      <c r="E205" s="223"/>
      <c r="F205" s="244" t="s">
        <v>47</v>
      </c>
      <c r="G205" s="223"/>
      <c r="H205" s="354" t="s">
        <v>419</v>
      </c>
      <c r="I205" s="354"/>
      <c r="J205" s="354"/>
      <c r="K205" s="269"/>
    </row>
    <row r="206" spans="2:11" s="1" customFormat="1" ht="15" customHeight="1">
      <c r="B206" s="246"/>
      <c r="C206" s="223"/>
      <c r="D206" s="223"/>
      <c r="E206" s="223"/>
      <c r="F206" s="244" t="s">
        <v>45</v>
      </c>
      <c r="G206" s="223"/>
      <c r="H206" s="354" t="s">
        <v>420</v>
      </c>
      <c r="I206" s="354"/>
      <c r="J206" s="354"/>
      <c r="K206" s="269"/>
    </row>
    <row r="207" spans="2:11" s="1" customFormat="1" ht="15" customHeight="1">
      <c r="B207" s="246"/>
      <c r="C207" s="223"/>
      <c r="D207" s="223"/>
      <c r="E207" s="223"/>
      <c r="F207" s="244" t="s">
        <v>46</v>
      </c>
      <c r="G207" s="223"/>
      <c r="H207" s="354" t="s">
        <v>421</v>
      </c>
      <c r="I207" s="354"/>
      <c r="J207" s="354"/>
      <c r="K207" s="269"/>
    </row>
    <row r="208" spans="2:11" s="1" customFormat="1" ht="15" customHeight="1">
      <c r="B208" s="246"/>
      <c r="C208" s="223"/>
      <c r="D208" s="223"/>
      <c r="E208" s="223"/>
      <c r="F208" s="244"/>
      <c r="G208" s="223"/>
      <c r="H208" s="223"/>
      <c r="I208" s="223"/>
      <c r="J208" s="223"/>
      <c r="K208" s="269"/>
    </row>
    <row r="209" spans="2:11" s="1" customFormat="1" ht="15" customHeight="1">
      <c r="B209" s="246"/>
      <c r="C209" s="223" t="s">
        <v>360</v>
      </c>
      <c r="D209" s="223"/>
      <c r="E209" s="223"/>
      <c r="F209" s="244" t="s">
        <v>79</v>
      </c>
      <c r="G209" s="223"/>
      <c r="H209" s="354" t="s">
        <v>422</v>
      </c>
      <c r="I209" s="354"/>
      <c r="J209" s="354"/>
      <c r="K209" s="269"/>
    </row>
    <row r="210" spans="2:11" s="1" customFormat="1" ht="15" customHeight="1">
      <c r="B210" s="246"/>
      <c r="C210" s="223"/>
      <c r="D210" s="223"/>
      <c r="E210" s="223"/>
      <c r="F210" s="244" t="s">
        <v>257</v>
      </c>
      <c r="G210" s="223"/>
      <c r="H210" s="354" t="s">
        <v>258</v>
      </c>
      <c r="I210" s="354"/>
      <c r="J210" s="354"/>
      <c r="K210" s="269"/>
    </row>
    <row r="211" spans="2:11" s="1" customFormat="1" ht="15" customHeight="1">
      <c r="B211" s="246"/>
      <c r="C211" s="223"/>
      <c r="D211" s="223"/>
      <c r="E211" s="223"/>
      <c r="F211" s="244" t="s">
        <v>255</v>
      </c>
      <c r="G211" s="223"/>
      <c r="H211" s="354" t="s">
        <v>423</v>
      </c>
      <c r="I211" s="354"/>
      <c r="J211" s="354"/>
      <c r="K211" s="269"/>
    </row>
    <row r="212" spans="2:11" s="1" customFormat="1" ht="15" customHeight="1">
      <c r="B212" s="293"/>
      <c r="C212" s="223"/>
      <c r="D212" s="223"/>
      <c r="E212" s="223"/>
      <c r="F212" s="244" t="s">
        <v>83</v>
      </c>
      <c r="G212" s="282"/>
      <c r="H212" s="355" t="s">
        <v>84</v>
      </c>
      <c r="I212" s="355"/>
      <c r="J212" s="355"/>
      <c r="K212" s="294"/>
    </row>
    <row r="213" spans="2:11" s="1" customFormat="1" ht="15" customHeight="1">
      <c r="B213" s="293"/>
      <c r="C213" s="223"/>
      <c r="D213" s="223"/>
      <c r="E213" s="223"/>
      <c r="F213" s="244" t="s">
        <v>259</v>
      </c>
      <c r="G213" s="282"/>
      <c r="H213" s="355" t="s">
        <v>424</v>
      </c>
      <c r="I213" s="355"/>
      <c r="J213" s="355"/>
      <c r="K213" s="294"/>
    </row>
    <row r="214" spans="2:11" s="1" customFormat="1" ht="15" customHeight="1">
      <c r="B214" s="293"/>
      <c r="C214" s="223"/>
      <c r="D214" s="223"/>
      <c r="E214" s="223"/>
      <c r="F214" s="244"/>
      <c r="G214" s="282"/>
      <c r="H214" s="273"/>
      <c r="I214" s="273"/>
      <c r="J214" s="273"/>
      <c r="K214" s="294"/>
    </row>
    <row r="215" spans="2:11" s="1" customFormat="1" ht="15" customHeight="1">
      <c r="B215" s="293"/>
      <c r="C215" s="223" t="s">
        <v>384</v>
      </c>
      <c r="D215" s="223"/>
      <c r="E215" s="223"/>
      <c r="F215" s="244">
        <v>1</v>
      </c>
      <c r="G215" s="282"/>
      <c r="H215" s="355" t="s">
        <v>425</v>
      </c>
      <c r="I215" s="355"/>
      <c r="J215" s="355"/>
      <c r="K215" s="294"/>
    </row>
    <row r="216" spans="2:11" s="1" customFormat="1" ht="15" customHeight="1">
      <c r="B216" s="293"/>
      <c r="C216" s="223"/>
      <c r="D216" s="223"/>
      <c r="E216" s="223"/>
      <c r="F216" s="244">
        <v>2</v>
      </c>
      <c r="G216" s="282"/>
      <c r="H216" s="355" t="s">
        <v>426</v>
      </c>
      <c r="I216" s="355"/>
      <c r="J216" s="355"/>
      <c r="K216" s="294"/>
    </row>
    <row r="217" spans="2:11" s="1" customFormat="1" ht="15" customHeight="1">
      <c r="B217" s="293"/>
      <c r="C217" s="223"/>
      <c r="D217" s="223"/>
      <c r="E217" s="223"/>
      <c r="F217" s="244">
        <v>3</v>
      </c>
      <c r="G217" s="282"/>
      <c r="H217" s="355" t="s">
        <v>427</v>
      </c>
      <c r="I217" s="355"/>
      <c r="J217" s="355"/>
      <c r="K217" s="294"/>
    </row>
    <row r="218" spans="2:11" s="1" customFormat="1" ht="15" customHeight="1">
      <c r="B218" s="293"/>
      <c r="C218" s="223"/>
      <c r="D218" s="223"/>
      <c r="E218" s="223"/>
      <c r="F218" s="244">
        <v>4</v>
      </c>
      <c r="G218" s="282"/>
      <c r="H218" s="355" t="s">
        <v>428</v>
      </c>
      <c r="I218" s="355"/>
      <c r="J218" s="355"/>
      <c r="K218" s="294"/>
    </row>
    <row r="219" spans="2:11" s="1" customFormat="1" ht="12.75" customHeight="1">
      <c r="B219" s="295"/>
      <c r="C219" s="296"/>
      <c r="D219" s="296"/>
      <c r="E219" s="296"/>
      <c r="F219" s="296"/>
      <c r="G219" s="296"/>
      <c r="H219" s="296"/>
      <c r="I219" s="296"/>
      <c r="J219" s="296"/>
      <c r="K219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SO-01 - Odtěžení nánosů</vt:lpstr>
      <vt:lpstr>VON - Vedlejší a ostatní ...</vt:lpstr>
      <vt:lpstr>Pokyny pro vyplnění</vt:lpstr>
      <vt:lpstr>'Rekapitulace stavby'!Názvy_tisku</vt:lpstr>
      <vt:lpstr>'SO-01 - Odtěžení nánosů'!Názvy_tisku</vt:lpstr>
      <vt:lpstr>'VON - Vedlejší a ostatní ...'!Názvy_tisku</vt:lpstr>
      <vt:lpstr>'Pokyny pro vyplnění'!Oblast_tisku</vt:lpstr>
      <vt:lpstr>'Rekapitulace stavby'!Oblast_tisku</vt:lpstr>
      <vt:lpstr>'SO-01 - Odtěžení nánosů'!Oblast_tisku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Rajnoch</dc:creator>
  <cp:lastModifiedBy>Jana Hrabicová</cp:lastModifiedBy>
  <dcterms:created xsi:type="dcterms:W3CDTF">2024-04-25T08:40:53Z</dcterms:created>
  <dcterms:modified xsi:type="dcterms:W3CDTF">2024-09-05T06:13:26Z</dcterms:modified>
</cp:coreProperties>
</file>